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natalie.buscemi\Downloads\"/>
    </mc:Choice>
  </mc:AlternateContent>
  <xr:revisionPtr revIDLastSave="0" documentId="13_ncr:1_{454ED612-0642-409B-8C21-747FE91FA5E2}" xr6:coauthVersionLast="47" xr6:coauthVersionMax="47" xr10:uidLastSave="{00000000-0000-0000-0000-000000000000}"/>
  <bookViews>
    <workbookView xWindow="-108" yWindow="-108" windowWidth="23256" windowHeight="13896" xr2:uid="{00000000-000D-0000-FFFF-FFFF00000000}"/>
  </bookViews>
  <sheets>
    <sheet name="FY2027 MHD ZEV - Chargers" sheetId="1" r:id="rId1"/>
    <sheet name="Sheet1" sheetId="3" r:id="rId2"/>
    <sheet name="HiddenLists" sheetId="2"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6" i="1" l="1"/>
  <c r="K26" i="1" s="1" a="1"/>
  <c r="K26" i="1" s="1"/>
  <c r="G20" i="1"/>
  <c r="K29" i="1" a="1"/>
  <c r="K29" i="1" s="1"/>
  <c r="K30" i="1" a="1"/>
  <c r="K30" i="1" s="1"/>
  <c r="K31" i="1" a="1"/>
  <c r="K31" i="1" s="1"/>
  <c r="K32" i="1" a="1"/>
  <c r="K32" i="1" s="1"/>
  <c r="K33" i="1" a="1"/>
  <c r="K33" i="1" s="1"/>
  <c r="K34" i="1" a="1"/>
  <c r="K34" i="1" s="1"/>
  <c r="K35" i="1" a="1"/>
  <c r="K35" i="1" s="1"/>
  <c r="K36" i="1" a="1"/>
  <c r="K36" i="1" s="1"/>
  <c r="K37" i="1" a="1"/>
  <c r="K37" i="1" s="1"/>
  <c r="K27" i="1" a="1"/>
  <c r="K27" i="1" s="1"/>
  <c r="K28" i="1" a="1"/>
  <c r="K28" i="1" s="1"/>
  <c r="C16" i="3" a="1"/>
  <c r="C16" i="3" s="1"/>
  <c r="A16" i="3" a="1"/>
  <c r="A16" i="3" s="1"/>
  <c r="B16" i="3" a="1"/>
  <c r="B16" i="3" s="1"/>
  <c r="D22" i="1"/>
  <c r="H20" i="1" l="1"/>
  <c r="E19" i="1"/>
  <c r="E21" i="1"/>
  <c r="E20" i="1"/>
  <c r="E2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Pratiksha Ganesan -MEA-</author>
    <author>tc={6F72A6C2-56D1-40A9-B4E3-ACA42E8F3337}</author>
  </authors>
  <commentList>
    <comment ref="G20" authorId="0" shapeId="0" xr:uid="{EE8684E1-0DF5-4030-9963-D915D596DA80}">
      <text>
        <r>
          <rPr>
            <sz val="9"/>
            <color indexed="81"/>
            <rFont val="Tahoma"/>
            <family val="2"/>
          </rPr>
          <t>This value is calculated based on the entries in the Charger Information Table</t>
        </r>
      </text>
    </comment>
    <comment ref="H20" authorId="0" shapeId="0" xr:uid="{B29F8F1C-FB65-41F1-8BB3-117859CD4EA1}">
      <text>
        <r>
          <rPr>
            <sz val="9"/>
            <color indexed="81"/>
            <rFont val="Tahoma"/>
            <family val="2"/>
          </rPr>
          <t>This value is calculated based on the entries in the Charger Information Table</t>
        </r>
      </text>
    </comment>
    <comment ref="E25" authorId="0" shapeId="0" xr:uid="{DB6BA5D0-6060-44DA-9B05-89B9261403B6}">
      <text>
        <r>
          <rPr>
            <sz val="11"/>
            <color theme="1"/>
            <rFont val="Calibri"/>
            <family val="2"/>
            <scheme val="minor"/>
          </rPr>
          <t xml:space="preserve">This is a charger's capacity, listed in kilowatts (kW) on its nameplate, indicates the maximum power it can deliver to a vehicle. This differs from kWh (kilowatt-hours), which measures a battery's energy storage capacity.
You can find your charger's nameplate capacity on the product label or in the manufacturer's companion app.
For dual-port chargers, enter the maximum power available per port. For example, if you have a 180 kW dual-port charger that delivers up to 90 kW per port when both ports are in use, enter 90 kW.
</t>
        </r>
      </text>
    </comment>
    <comment ref="K25" authorId="0" shapeId="0" xr:uid="{E3816854-E2AE-4456-90DE-97E67E7835F2}">
      <text>
        <r>
          <rPr>
            <sz val="9"/>
            <color indexed="81"/>
            <rFont val="Tahoma"/>
            <family val="2"/>
          </rPr>
          <t xml:space="preserve">This value is calculated based on the Vehicle Type, Ownership Structure, and Charger Nameplate Capacity (per port, kW) entered. 
For additional information please look at </t>
        </r>
        <r>
          <rPr>
            <i/>
            <sz val="9"/>
            <color indexed="81"/>
            <rFont val="Tahoma"/>
            <family val="2"/>
          </rPr>
          <t>Table 2. Grant Amount Formula for Supplemental Charging Infrastructure</t>
        </r>
        <r>
          <rPr>
            <sz val="9"/>
            <color indexed="81"/>
            <rFont val="Tahoma"/>
            <family val="2"/>
          </rPr>
          <t xml:space="preserve"> (Page 7) in the FY27 MHD ZEV Funding Opportunity Announcement.</t>
        </r>
      </text>
    </comment>
    <comment ref="K26" authorId="1" shapeId="0" xr:uid="{6F72A6C2-56D1-40A9-B4E3-ACA42E8F3337}">
      <text>
        <t xml:space="preserve">[Threaded comment]
Your version of Excel allows you to read this threaded comment; however, any edits to it will get removed if the file is opened in a newer version of Excel. Learn more: https://go.microsoft.com/fwlink/?linkid=870924
Comment:
    @Natalie Buscemi -MEA- - right now this is set to the min of sum of equip+install, or the eligible incentive as per the table in the FOA. I wasn't sure if this is how we want it - let me know if you'd like it to be just the incentive amount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<sst xmlns="http://schemas.openxmlformats.org/spreadsheetml/2006/main" count="77" uniqueCount="42">
  <si>
    <t>FUNDING SOURCES</t>
  </si>
  <si>
    <t>Source</t>
  </si>
  <si>
    <t>Percentage of Source Funds</t>
  </si>
  <si>
    <t>Additional Funding Source: [NAME]</t>
  </si>
  <si>
    <t>TOTAL</t>
  </si>
  <si>
    <t>[Select]</t>
  </si>
  <si>
    <t>1: Electric Vehicle Infrastructure Planning</t>
  </si>
  <si>
    <t>2: Electric Vehicle Make-Ready</t>
  </si>
  <si>
    <t>3: Electric Vehicle Supply Equipment Installations</t>
  </si>
  <si>
    <t>No.</t>
  </si>
  <si>
    <t>If applicable, description of existing Amp service and if upgrade is needed for successful installation (i.e., panel upgrade, etc.)</t>
  </si>
  <si>
    <t>Proposed EVSE Manufacturer</t>
  </si>
  <si>
    <t>Proposed EVSE Model</t>
  </si>
  <si>
    <t>Proposed EVSE Installation Cost</t>
  </si>
  <si>
    <r>
      <t xml:space="preserve">Ownership structure 
</t>
    </r>
    <r>
      <rPr>
        <sz val="11"/>
        <color theme="1"/>
        <rFont val="Calibri"/>
        <family val="2"/>
      </rPr>
      <t>(Select from Dropdown)</t>
    </r>
  </si>
  <si>
    <r>
      <t xml:space="preserve">Replacing stations
</t>
    </r>
    <r>
      <rPr>
        <sz val="11"/>
        <color theme="1"/>
        <rFont val="Calibri"/>
        <family val="2"/>
      </rPr>
      <t>(Select from Dropdown)</t>
    </r>
  </si>
  <si>
    <t>Eligible Incentive</t>
  </si>
  <si>
    <r>
      <t xml:space="preserve">Proposed EVSE Equipment Cost
</t>
    </r>
    <r>
      <rPr>
        <sz val="11"/>
        <color theme="1"/>
        <rFont val="Calibri"/>
        <family val="2"/>
      </rPr>
      <t>(if applicable)</t>
    </r>
  </si>
  <si>
    <t>18-49 kW</t>
  </si>
  <si>
    <t>6-17kW</t>
  </si>
  <si>
    <t>50-149 kW</t>
  </si>
  <si>
    <t>Owner-Operated</t>
  </si>
  <si>
    <t>Third Party Owner-Operated</t>
  </si>
  <si>
    <t>On-Road</t>
  </si>
  <si>
    <t>Electric School Bus</t>
  </si>
  <si>
    <t>Ownership Structure</t>
  </si>
  <si>
    <t>Power Level per Charging Port</t>
  </si>
  <si>
    <t>Incentive per Charging Port</t>
  </si>
  <si>
    <t>Vehicle Type</t>
  </si>
  <si>
    <r>
      <rPr>
        <b/>
        <sz val="11"/>
        <color theme="1"/>
        <rFont val="Calibri"/>
        <family val="2"/>
      </rPr>
      <t>Vehicle Type</t>
    </r>
    <r>
      <rPr>
        <sz val="11"/>
        <color theme="1"/>
        <rFont val="Calibri"/>
        <family val="2"/>
      </rPr>
      <t xml:space="preserve">
(Select from Dropdown)</t>
    </r>
  </si>
  <si>
    <t>Expected Incentive</t>
  </si>
  <si>
    <t>Maximum eligible incentive</t>
  </si>
  <si>
    <t>Yes</t>
  </si>
  <si>
    <t>MAXIMUM ELIGIBLE FUNDING</t>
  </si>
  <si>
    <t>Maryland Energy Administration
FY2027 Medium-Duty and Heavy-Duty Zero-Emission Vehicle (MHD ZEV) Grant Program
PROJECT BUDGET WORKBOOK</t>
  </si>
  <si>
    <t xml:space="preserve">MEA Medium-Duty and Heavy-Duty Zero-Emission Vehicle Grant </t>
  </si>
  <si>
    <r>
      <rPr>
        <b/>
        <sz val="11"/>
        <color rgb="FF000000"/>
        <rFont val="Calibri"/>
        <family val="2"/>
      </rPr>
      <t xml:space="preserve">Instructions: </t>
    </r>
    <r>
      <rPr>
        <b/>
        <sz val="11"/>
        <color rgb="FF6AA84F"/>
        <rFont val="Calibri"/>
        <family val="2"/>
      </rPr>
      <t>This Budget Table template is for the charging infrastructure funding associated with the FY2027 Medium-Duty and Heavy-Duty Zero-Emission Vehicle (MHD ZEV) Grant Program.</t>
    </r>
    <r>
      <rPr>
        <b/>
        <sz val="11"/>
        <color rgb="FF000000"/>
        <rFont val="Calibri"/>
        <family val="2"/>
      </rPr>
      <t xml:space="preserve"> </t>
    </r>
    <r>
      <rPr>
        <sz val="11"/>
        <color rgb="FF000000"/>
        <rFont val="Calibri"/>
        <family val="2"/>
      </rPr>
      <t xml:space="preserve">Fill out this budget table to the best of your knowledge and ability. Estimations are acceptable. Add lines in the tables where needed. Be sure to account for the total project cost, which includes the requested MEA MHD ZEV Grant Program grant and all other sources and uses of funds. Submit this budget with your application package in accordance with the instructions in the FY2027 MHD ZEV Grant Program Funding Opportunity Announcement (FOA), as applicable. </t>
    </r>
    <r>
      <rPr>
        <sz val="11"/>
        <color theme="1"/>
        <rFont val="Calibri"/>
        <family val="2"/>
      </rPr>
      <t xml:space="preserve">
</t>
    </r>
    <r>
      <rPr>
        <b/>
        <sz val="11"/>
        <color theme="5" tint="-0.249977111117893"/>
        <rFont val="Calibri"/>
        <family val="2"/>
      </rPr>
      <t>Please make sure to read the notes attached to various cells in the sheet to help you fill out the workbook.</t>
    </r>
    <r>
      <rPr>
        <sz val="11"/>
        <color theme="1"/>
        <rFont val="Calibri"/>
        <family val="2"/>
      </rPr>
      <t xml:space="preserve"> In case you have any questions, please reach out to transportation.mea@maryland.gov.</t>
    </r>
  </si>
  <si>
    <t>CHARGER INFORMATION (one line per port)</t>
  </si>
  <si>
    <t>EVSE Location (Address, ZIP)</t>
  </si>
  <si>
    <r>
      <rPr>
        <b/>
        <sz val="11"/>
        <color rgb="FF000000"/>
        <rFont val="Calibri"/>
        <family val="2"/>
      </rPr>
      <t xml:space="preserve">EVSE Port Capacity (kW)
</t>
    </r>
    <r>
      <rPr>
        <sz val="11"/>
        <color rgb="FF000000"/>
        <rFont val="Calibri"/>
        <family val="2"/>
      </rPr>
      <t>(Auto-selected based on inputs in Col E)</t>
    </r>
  </si>
  <si>
    <r>
      <t xml:space="preserve">Power level per charging port 
</t>
    </r>
    <r>
      <rPr>
        <sz val="11"/>
        <color rgb="FF000000"/>
        <rFont val="Calibri"/>
        <family val="2"/>
      </rPr>
      <t>(kW)</t>
    </r>
  </si>
  <si>
    <t>Total number of charging 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</si>
</sst>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19" x14ac:knownFonts="1">
    <font>
      <sz val="11"/>
      <color theme="1"/>
      <name val="Calibri"/>
      <scheme val="minor"/>
    </font>
    <font>
      <sz val="11"/>
      <color theme="1"/>
      <name val="Calibri"/>
      <family val="2"/>
      <scheme val="minor"/>
    </font>
    <font>
      <b/>
      <sz val="12"/>
      <color theme="1"/>
      <name val="Calibri"/>
      <family val="2"/>
    </font>
    <font>
      <sz val="11"/>
      <name val="Calibri"/>
      <family val="2"/>
    </font>
    <font>
      <sz val="11"/>
      <color theme="1"/>
      <name val="Calibri"/>
      <family val="2"/>
    </font>
    <font>
      <b/>
      <sz val="11"/>
      <color theme="1"/>
      <name val="Calibri"/>
      <family val="2"/>
    </font>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font>
    <font>
      <b/>
      <sz val="11"/>
      <color theme="1"/>
      <name val="Calibri"/>
      <family val="2"/>
    </font>
    <font>
      <sz val="10"/>
      <color theme="1"/>
      <name val="Calibri"/>
      <family val="2"/>
    </font>
    <font>
      <sz val="9"/>
      <color indexed="81"/>
      <name val="Tahoma"/>
      <family val="2"/>
    </font>
    <font>
      <b/>
      <sz val="11"/>
      <color rgb="FF000000"/>
      <name val="Calibri"/>
      <family val="2"/>
    </font>
    <font>
      <b/>
      <sz val="11"/>
      <color rgb="FF6AA84F"/>
      <name val="Calibri"/>
      <family val="2"/>
    </font>
    <font>
      <sz val="11"/>
      <color rgb="FF000000"/>
      <name val="Calibri"/>
      <family val="2"/>
    </font>
    <font>
      <i/>
      <sz val="9"/>
      <color indexed="81"/>
      <name val="Tahoma"/>
      <family val="2"/>
    </font>
    <font>
      <b/>
      <sz val="11"/>
      <color theme="5" tint="-0.249977111117893"/>
      <name val="Calibri"/>
      <family val="2"/>
    </font>
    <font>
      <b/>
      <sz val="11"/>
      <color rgb="FF000000"/>
      <name val="Calibri"/>
      <family val="2"/>
    </font>
  </fonts>
  <fills count="8">
    <fill>
      <patternFill patternType="none"/>
    </fill>
    <fill>
      <patternFill patternType="gray125"/>
    </fill>
    <fill>
      <patternFill patternType="solid">
        <fgColor rgb="FFBDD6EE"/>
        <bgColor rgb="FFBDD6EE"/>
      </patternFill>
    </fill>
    <fill>
      <patternFill patternType="solid">
        <fgColor rgb="FFD8D8D8"/>
        <bgColor rgb="FFD8D8D8"/>
      </patternFill>
    </fill>
    <fill>
      <patternFill patternType="solid">
        <fgColor theme="0" tint="-0.1499984740745262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9" tint="0.59999389629810485"/>
        <bgColor rgb="FFBDD6EE"/>
      </patternFill>
    </fill>
  </fills>
  <borders count="23">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style="thin">
        <color rgb="FF000000"/>
      </bottom>
      <diagonal/>
    </border>
    <border>
      <left style="thin">
        <color rgb="FF000000"/>
      </left>
      <right style="thin">
        <color rgb="FF000000"/>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s>
  <cellStyleXfs count="1">
    <xf numFmtId="0" fontId="0" fillId="0" borderId="0"/>
  </cellStyleXfs>
  <cellXfs count="62">
    <xf numFmtId="0" fontId="0" fillId="0" borderId="0" xfId="0"/>
    <xf numFmtId="0" fontId="4" fillId="0" borderId="0" xfId="0" applyFont="1"/>
    <xf numFmtId="0" fontId="6" fillId="0" borderId="0" xfId="0" applyFont="1"/>
    <xf numFmtId="0" fontId="0" fillId="0" borderId="11" xfId="0" applyBorder="1"/>
    <xf numFmtId="0" fontId="4" fillId="0" borderId="11" xfId="0" applyFont="1" applyBorder="1"/>
    <xf numFmtId="44" fontId="5" fillId="0" borderId="10" xfId="0" applyNumberFormat="1" applyFont="1" applyBorder="1"/>
    <xf numFmtId="44" fontId="4" fillId="0" borderId="9" xfId="0" applyNumberFormat="1" applyFont="1" applyBorder="1"/>
    <xf numFmtId="0" fontId="5" fillId="0" borderId="10" xfId="0" applyFont="1" applyBorder="1"/>
    <xf numFmtId="0" fontId="5" fillId="2" borderId="13" xfId="0" applyFont="1" applyFill="1" applyBorder="1"/>
    <xf numFmtId="0" fontId="5" fillId="2" borderId="14" xfId="0" applyFont="1" applyFill="1" applyBorder="1"/>
    <xf numFmtId="164" fontId="5" fillId="0" borderId="16" xfId="0" applyNumberFormat="1" applyFont="1" applyBorder="1"/>
    <xf numFmtId="44" fontId="4" fillId="0" borderId="9" xfId="0" applyNumberFormat="1" applyFont="1" applyBorder="1" applyAlignment="1">
      <alignment vertical="center"/>
    </xf>
    <xf numFmtId="164" fontId="4" fillId="0" borderId="15" xfId="0" applyNumberFormat="1" applyFont="1" applyBorder="1" applyAlignment="1">
      <alignment vertical="center"/>
    </xf>
    <xf numFmtId="0" fontId="5" fillId="3" borderId="10" xfId="0" applyFont="1" applyFill="1" applyBorder="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164" fontId="5" fillId="0" borderId="0" xfId="0" applyNumberFormat="1" applyFont="1"/>
    <xf numFmtId="0" fontId="10" fillId="2" borderId="13" xfId="0" applyFont="1" applyFill="1" applyBorder="1"/>
    <xf numFmtId="0" fontId="10" fillId="4"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7" xfId="0" applyFont="1" applyFill="1" applyBorder="1" applyAlignment="1">
      <alignment horizontal="center" vertical="center"/>
    </xf>
    <xf numFmtId="0" fontId="1" fillId="6" borderId="20" xfId="0" applyFont="1" applyFill="1" applyBorder="1"/>
    <xf numFmtId="44" fontId="1" fillId="6" borderId="20" xfId="0" applyNumberFormat="1" applyFont="1" applyFill="1" applyBorder="1"/>
    <xf numFmtId="0" fontId="1" fillId="0" borderId="20" xfId="0" applyFont="1" applyBorder="1"/>
    <xf numFmtId="44" fontId="1" fillId="0" borderId="20" xfId="0" applyNumberFormat="1" applyFont="1" applyBorder="1"/>
    <xf numFmtId="0" fontId="7" fillId="5" borderId="0" xfId="0" applyFont="1" applyFill="1" applyAlignment="1">
      <alignment horizontal="center" vertical="center"/>
    </xf>
    <xf numFmtId="0" fontId="7" fillId="5" borderId="0" xfId="0" applyFont="1" applyFill="1" applyAlignment="1">
      <alignment horizontal="center" vertical="center" wrapText="1"/>
    </xf>
    <xf numFmtId="0" fontId="7" fillId="5" borderId="18" xfId="0" applyFont="1" applyFill="1" applyBorder="1" applyAlignment="1">
      <alignment horizontal="center" vertical="center"/>
    </xf>
    <xf numFmtId="0" fontId="7" fillId="5" borderId="19" xfId="0" applyFont="1" applyFill="1" applyBorder="1" applyAlignment="1">
      <alignment horizontal="center" vertical="center"/>
    </xf>
    <xf numFmtId="0" fontId="7" fillId="5" borderId="19" xfId="0" applyFont="1" applyFill="1" applyBorder="1" applyAlignment="1">
      <alignment horizontal="center" vertical="center" wrapText="1"/>
    </xf>
    <xf numFmtId="0" fontId="5" fillId="0" borderId="0" xfId="0" applyFont="1"/>
    <xf numFmtId="44" fontId="5" fillId="0" borderId="0" xfId="0" applyNumberFormat="1" applyFont="1"/>
    <xf numFmtId="44" fontId="4" fillId="0" borderId="22" xfId="0" applyNumberFormat="1" applyFont="1" applyBorder="1" applyAlignment="1">
      <alignment vertical="center"/>
    </xf>
    <xf numFmtId="0" fontId="5" fillId="2" borderId="12" xfId="0" applyFont="1" applyFill="1" applyBorder="1" applyAlignment="1">
      <alignment horizontal="center"/>
    </xf>
    <xf numFmtId="0" fontId="4" fillId="0" borderId="9" xfId="0" applyFont="1" applyBorder="1" applyAlignment="1">
      <alignment horizontal="center" vertical="center" wrapText="1"/>
    </xf>
    <xf numFmtId="0" fontId="0" fillId="0" borderId="0" xfId="0" applyAlignment="1">
      <alignment horizontal="center"/>
    </xf>
    <xf numFmtId="0" fontId="0" fillId="0" borderId="11" xfId="0" applyBorder="1" applyAlignment="1">
      <alignment horizontal="center"/>
    </xf>
    <xf numFmtId="0" fontId="5" fillId="2" borderId="13" xfId="0" applyFont="1" applyFill="1" applyBorder="1" applyAlignment="1">
      <alignment horizontal="center"/>
    </xf>
    <xf numFmtId="0" fontId="9" fillId="4" borderId="17" xfId="0" applyFont="1" applyFill="1" applyBorder="1" applyAlignment="1">
      <alignment horizontal="center" vertical="center" wrapText="1"/>
    </xf>
    <xf numFmtId="0" fontId="10" fillId="3" borderId="10" xfId="0" applyFont="1" applyFill="1" applyBorder="1" applyAlignment="1">
      <alignment horizontal="center" vertical="center"/>
    </xf>
    <xf numFmtId="0" fontId="10" fillId="3" borderId="21" xfId="0" applyFont="1" applyFill="1" applyBorder="1" applyAlignment="1">
      <alignment horizontal="center" vertical="center"/>
    </xf>
    <xf numFmtId="0" fontId="11" fillId="0" borderId="9" xfId="0" applyFont="1" applyBorder="1" applyAlignment="1">
      <alignment vertical="center" wrapText="1"/>
    </xf>
    <xf numFmtId="0" fontId="0" fillId="0" borderId="11" xfId="0" applyBorder="1" applyAlignment="1">
      <alignment horizontal="center" vertical="center"/>
    </xf>
    <xf numFmtId="0" fontId="4" fillId="0" borderId="11" xfId="0" applyFont="1" applyBorder="1" applyAlignment="1">
      <alignment horizontal="center" vertical="center"/>
    </xf>
    <xf numFmtId="0" fontId="5" fillId="2" borderId="12" xfId="0" applyFont="1" applyFill="1" applyBorder="1"/>
    <xf numFmtId="0" fontId="5" fillId="3" borderId="16" xfId="0" applyFont="1" applyFill="1" applyBorder="1" applyAlignment="1">
      <alignment horizontal="center" vertical="center"/>
    </xf>
    <xf numFmtId="0" fontId="18" fillId="4" borderId="1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xf numFmtId="0" fontId="3" fillId="0" borderId="3" xfId="0" applyFont="1" applyBorder="1"/>
    <xf numFmtId="0" fontId="3" fillId="0" borderId="4" xfId="0" applyFont="1" applyBorder="1"/>
    <xf numFmtId="0" fontId="3" fillId="0" borderId="0" xfId="0" applyFont="1"/>
    <xf numFmtId="0" fontId="0" fillId="0" borderId="0" xfId="0"/>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9" fillId="0" borderId="1" xfId="0" applyFont="1" applyBorder="1" applyAlignment="1">
      <alignment horizontal="left" vertical="center" wrapText="1"/>
    </xf>
    <xf numFmtId="0" fontId="4" fillId="0" borderId="2" xfId="0" applyFont="1" applyBorder="1" applyAlignment="1">
      <alignment horizontal="left" vertical="center" wrapText="1"/>
    </xf>
    <xf numFmtId="0" fontId="10" fillId="7" borderId="12" xfId="0" applyFont="1" applyFill="1" applyBorder="1" applyAlignment="1">
      <alignment horizontal="center"/>
    </xf>
    <xf numFmtId="0" fontId="10" fillId="7" borderId="14" xfId="0" applyFont="1" applyFill="1" applyBorder="1" applyAlignment="1">
      <alignment horizontal="center"/>
    </xf>
  </cellXfs>
  <cellStyles count="1">
    <cellStyle name="Normal" xfId="0" builtinId="0"/>
  </cellStyles>
  <dxfs count="7">
    <dxf>
      <font>
        <b val="0"/>
        <i val="0"/>
        <strike val="0"/>
        <condense val="0"/>
        <extend val="0"/>
        <outline val="0"/>
        <shadow val="0"/>
        <u val="none"/>
        <vertAlign val="baseline"/>
        <sz val="11"/>
        <color theme="1"/>
        <name val="Calibri"/>
        <family val="2"/>
        <scheme val="minor"/>
      </font>
      <numFmt numFmtId="34" formatCode="_(&quot;$&quot;* #,##0.00_);_(&quot;$&quot;* \(#,##0.00\);_(&quot;$&quot;* &quot;-&quot;??_);_(@_)"/>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802216</xdr:colOff>
      <xdr:row>2</xdr:row>
      <xdr:rowOff>60324</xdr:rowOff>
    </xdr:from>
    <xdr:ext cx="2423583" cy="8382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7812616" y="449791"/>
          <a:ext cx="2423583" cy="838200"/>
        </a:xfrm>
        <a:prstGeom prst="rect">
          <a:avLst/>
        </a:prstGeom>
        <a:solidFill>
          <a:schemeClr val="lt1"/>
        </a:solidFill>
        <a:ln>
          <a:noFill/>
        </a:ln>
      </xdr:spPr>
      <xdr:txBody>
        <a:bodyPr spcFirstLastPara="1" wrap="square" lIns="91425" tIns="45700" rIns="91425" bIns="45700" anchor="t" anchorCtr="0">
          <a:noAutofit/>
        </a:bodyPr>
        <a:lstStyle/>
        <a:p>
          <a:pPr marL="0" lvl="0" indent="0" algn="r" rtl="0">
            <a:spcBef>
              <a:spcPts val="0"/>
            </a:spcBef>
            <a:spcAft>
              <a:spcPts val="0"/>
            </a:spcAft>
            <a:buNone/>
          </a:pPr>
          <a:r>
            <a:rPr lang="en-US" sz="1200" b="1">
              <a:solidFill>
                <a:schemeClr val="dk1"/>
              </a:solidFill>
              <a:latin typeface="Times New Roman"/>
              <a:ea typeface="Times New Roman"/>
              <a:cs typeface="Times New Roman"/>
              <a:sym typeface="Times New Roman"/>
            </a:rPr>
            <a:t>Wes Moore, Governor</a:t>
          </a:r>
          <a:br>
            <a:rPr lang="en-US" sz="1200" b="1">
              <a:solidFill>
                <a:schemeClr val="dk1"/>
              </a:solidFill>
              <a:latin typeface="Times New Roman"/>
              <a:ea typeface="Times New Roman"/>
              <a:cs typeface="Times New Roman"/>
              <a:sym typeface="Times New Roman"/>
            </a:rPr>
          </a:br>
          <a:r>
            <a:rPr lang="en-US" sz="1200" b="1">
              <a:solidFill>
                <a:schemeClr val="dk1"/>
              </a:solidFill>
              <a:latin typeface="Times New Roman"/>
              <a:ea typeface="Times New Roman"/>
              <a:cs typeface="Times New Roman"/>
              <a:sym typeface="Times New Roman"/>
            </a:rPr>
            <a:t>Aruna Miller, Lt. Governor</a:t>
          </a:r>
          <a:br>
            <a:rPr lang="en-US" sz="1200" b="1">
              <a:solidFill>
                <a:schemeClr val="dk1"/>
              </a:solidFill>
              <a:latin typeface="Times New Roman"/>
              <a:ea typeface="Times New Roman"/>
              <a:cs typeface="Times New Roman"/>
              <a:sym typeface="Times New Roman"/>
            </a:rPr>
          </a:br>
          <a:r>
            <a:rPr lang="en-US" sz="1200" b="1">
              <a:solidFill>
                <a:schemeClr val="dk1"/>
              </a:solidFill>
              <a:latin typeface="Times New Roman"/>
              <a:ea typeface="Times New Roman"/>
              <a:cs typeface="Times New Roman"/>
              <a:sym typeface="Times New Roman"/>
            </a:rPr>
            <a:t>Kelly Speakes-Backman, Director</a:t>
          </a:r>
          <a:endParaRPr sz="1200" b="1">
            <a:latin typeface="Times New Roman"/>
            <a:ea typeface="Times New Roman"/>
            <a:cs typeface="Times New Roman"/>
            <a:sym typeface="Times New Roman"/>
          </a:endParaRPr>
        </a:p>
      </xdr:txBody>
    </xdr:sp>
    <xdr:clientData fLocksWithSheet="0"/>
  </xdr:oneCellAnchor>
  <xdr:oneCellAnchor>
    <xdr:from>
      <xdr:col>1</xdr:col>
      <xdr:colOff>123825</xdr:colOff>
      <xdr:row>1</xdr:row>
      <xdr:rowOff>161925</xdr:rowOff>
    </xdr:from>
    <xdr:ext cx="2043642" cy="6000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77825" y="356658"/>
          <a:ext cx="2043642" cy="600075"/>
        </a:xfrm>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Natalie Buscemi -MEA-" id="{C7EBEA71-4166-408B-8259-B8C7822E74CE}" userId="Natalie.Buscemi@Maryland.gov" providerId="PeoplePicker"/>
  <person displayName="Pratiksha Ganesan -MEA-" id="{59D3B22C-CEB9-4D47-AEE0-D18717B566A6}" userId="S::pratiksha.ganesan@maryland.gov::b2ccd27a-caa5-4d54-a935-ed35148930af"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059719-172B-446B-91E7-5844B7716D1F}" name="Data_Source" displayName="Data_Source" ref="A1:D13" totalsRowShown="0" headerRowDxfId="6" dataDxfId="5" tableBorderDxfId="4">
  <autoFilter ref="A1:D13" xr:uid="{7E059719-172B-446B-91E7-5844B7716D1F}"/>
  <tableColumns count="4">
    <tableColumn id="1" xr3:uid="{5FA1C382-838F-411A-A736-43DE3F93A7F5}" name="Vehicle Type" dataDxfId="3"/>
    <tableColumn id="2" xr3:uid="{427B113D-8B44-4526-B25C-B1F7D6760F0B}" name="Ownership Structure" dataDxfId="2"/>
    <tableColumn id="3" xr3:uid="{789ED971-9D7C-45D9-93E5-0AF3AF527824}" name="Power Level per Charging Port" dataDxfId="1"/>
    <tableColumn id="4" xr3:uid="{8733C33B-5A43-454E-972E-15C9D37EDC2E}" name="Incentive per Charging Port"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26" dT="2026-06-22T18:25:12.61" personId="{59D3B22C-CEB9-4D47-AEE0-D18717B566A6}" id="{6F72A6C2-56D1-40A9-B4E3-ACA42E8F3337}">
    <text xml:space="preserve">@Natalie Buscemi -MEA- - right now this is set to the min of sum of equip+install, or the eligible incentive as per the table in the FOA. I wasn't sure if this is how we want it - let me know if you'd like it to be just the incentive amount </text>
    <mentions>
      <mention mentionpersonId="{C7EBEA71-4166-408B-8259-B8C7822E74CE}" mentionId="{5184EDC9-3BF8-4A51-B55E-1D42B6B95F0B}" startIndex="0" length="22"/>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997"/>
  <sheetViews>
    <sheetView showGridLines="0" tabSelected="1" zoomScale="80" zoomScaleNormal="80" workbookViewId="0">
      <selection activeCell="F20" sqref="F20"/>
    </sheetView>
  </sheetViews>
  <sheetFormatPr defaultColWidth="14.44140625" defaultRowHeight="15" customHeight="1" x14ac:dyDescent="0.3"/>
  <cols>
    <col min="1" max="1" width="3.6640625" customWidth="1"/>
    <col min="2" max="2" width="4.21875" style="35" bestFit="1" customWidth="1"/>
    <col min="3" max="3" width="29.5546875" customWidth="1"/>
    <col min="4" max="4" width="35.33203125" customWidth="1"/>
    <col min="5" max="5" width="32.33203125" customWidth="1"/>
    <col min="6" max="6" width="25.44140625" customWidth="1"/>
    <col min="7" max="7" width="29.109375" customWidth="1"/>
    <col min="8" max="8" width="30.109375" customWidth="1"/>
    <col min="9" max="9" width="26.44140625" customWidth="1"/>
    <col min="10" max="10" width="28.109375" customWidth="1"/>
    <col min="11" max="11" width="29" customWidth="1"/>
    <col min="12" max="12" width="29.33203125" customWidth="1"/>
    <col min="13" max="13" width="34.33203125" customWidth="1"/>
    <col min="14" max="14" width="38.6640625" customWidth="1"/>
    <col min="15" max="15" width="41.44140625" customWidth="1"/>
    <col min="16" max="16" width="48.109375" customWidth="1"/>
  </cols>
  <sheetData>
    <row r="2" spans="2:9" ht="15" customHeight="1" x14ac:dyDescent="0.3">
      <c r="B2" s="47" t="s">
        <v>34</v>
      </c>
      <c r="C2" s="48"/>
      <c r="D2" s="49"/>
      <c r="E2" s="49"/>
      <c r="F2" s="49"/>
      <c r="G2" s="49"/>
      <c r="H2" s="49"/>
      <c r="I2" s="50"/>
    </row>
    <row r="3" spans="2:9" ht="14.4" x14ac:dyDescent="0.3">
      <c r="B3" s="51"/>
      <c r="C3" s="52"/>
      <c r="D3" s="53"/>
      <c r="E3" s="53"/>
      <c r="F3" s="53"/>
      <c r="G3" s="53"/>
      <c r="H3" s="53"/>
      <c r="I3" s="54"/>
    </row>
    <row r="4" spans="2:9" ht="14.4" x14ac:dyDescent="0.3">
      <c r="B4" s="51"/>
      <c r="C4" s="52"/>
      <c r="D4" s="53"/>
      <c r="E4" s="53"/>
      <c r="F4" s="53"/>
      <c r="G4" s="53"/>
      <c r="H4" s="53"/>
      <c r="I4" s="54"/>
    </row>
    <row r="5" spans="2:9" ht="14.4" x14ac:dyDescent="0.3">
      <c r="B5" s="51"/>
      <c r="C5" s="52"/>
      <c r="D5" s="53"/>
      <c r="E5" s="53"/>
      <c r="F5" s="53"/>
      <c r="G5" s="53"/>
      <c r="H5" s="53"/>
      <c r="I5" s="54"/>
    </row>
    <row r="6" spans="2:9" ht="14.4" x14ac:dyDescent="0.3">
      <c r="B6" s="51"/>
      <c r="C6" s="52"/>
      <c r="D6" s="53"/>
      <c r="E6" s="53"/>
      <c r="F6" s="53"/>
      <c r="G6" s="53"/>
      <c r="H6" s="53"/>
      <c r="I6" s="54"/>
    </row>
    <row r="7" spans="2:9" ht="14.4" x14ac:dyDescent="0.3">
      <c r="B7" s="51"/>
      <c r="C7" s="52"/>
      <c r="D7" s="53"/>
      <c r="E7" s="53"/>
      <c r="F7" s="53"/>
      <c r="G7" s="53"/>
      <c r="H7" s="53"/>
      <c r="I7" s="54"/>
    </row>
    <row r="8" spans="2:9" ht="14.4" x14ac:dyDescent="0.3">
      <c r="B8" s="55"/>
      <c r="C8" s="56"/>
      <c r="D8" s="56"/>
      <c r="E8" s="56"/>
      <c r="F8" s="56"/>
      <c r="G8" s="56"/>
      <c r="H8" s="56"/>
      <c r="I8" s="57"/>
    </row>
    <row r="10" spans="2:9" ht="14.4" x14ac:dyDescent="0.3">
      <c r="B10" s="58" t="s">
        <v>36</v>
      </c>
      <c r="C10" s="59"/>
      <c r="D10" s="49"/>
      <c r="E10" s="49"/>
      <c r="F10" s="49"/>
      <c r="G10" s="49"/>
      <c r="H10" s="49"/>
      <c r="I10" s="50"/>
    </row>
    <row r="11" spans="2:9" ht="14.4" x14ac:dyDescent="0.3">
      <c r="B11" s="51"/>
      <c r="C11" s="52"/>
      <c r="D11" s="53"/>
      <c r="E11" s="53"/>
      <c r="F11" s="53"/>
      <c r="G11" s="53"/>
      <c r="H11" s="53"/>
      <c r="I11" s="54"/>
    </row>
    <row r="12" spans="2:9" ht="14.4" x14ac:dyDescent="0.3">
      <c r="B12" s="51"/>
      <c r="C12" s="52"/>
      <c r="D12" s="53"/>
      <c r="E12" s="53"/>
      <c r="F12" s="53"/>
      <c r="G12" s="53"/>
      <c r="H12" s="53"/>
      <c r="I12" s="54"/>
    </row>
    <row r="13" spans="2:9" ht="14.4" x14ac:dyDescent="0.3">
      <c r="B13" s="51"/>
      <c r="C13" s="52"/>
      <c r="D13" s="53"/>
      <c r="E13" s="53"/>
      <c r="F13" s="53"/>
      <c r="G13" s="53"/>
      <c r="H13" s="53"/>
      <c r="I13" s="54"/>
    </row>
    <row r="14" spans="2:9" ht="18" customHeight="1" x14ac:dyDescent="0.3">
      <c r="B14" s="55"/>
      <c r="C14" s="56"/>
      <c r="D14" s="56"/>
      <c r="E14" s="56"/>
      <c r="F14" s="56"/>
      <c r="G14" s="56"/>
      <c r="H14" s="56"/>
      <c r="I14" s="57"/>
    </row>
    <row r="15" spans="2:9" ht="15.75" customHeight="1" x14ac:dyDescent="0.3"/>
    <row r="16" spans="2:9" ht="15.75" customHeight="1" x14ac:dyDescent="0.3"/>
    <row r="17" spans="1:20" ht="14.4" x14ac:dyDescent="0.3">
      <c r="C17" s="44"/>
      <c r="D17" s="37" t="s">
        <v>0</v>
      </c>
      <c r="E17" s="9"/>
    </row>
    <row r="18" spans="1:20" ht="14.4" x14ac:dyDescent="0.3">
      <c r="C18" s="13" t="s">
        <v>1</v>
      </c>
      <c r="D18" s="39" t="s">
        <v>30</v>
      </c>
      <c r="E18" s="45" t="s">
        <v>2</v>
      </c>
      <c r="G18" s="60" t="s">
        <v>33</v>
      </c>
      <c r="H18" s="61"/>
    </row>
    <row r="19" spans="1:20" ht="33.75" customHeight="1" x14ac:dyDescent="0.3">
      <c r="C19" s="41" t="s">
        <v>35</v>
      </c>
      <c r="D19" s="11">
        <v>0</v>
      </c>
      <c r="E19" s="12">
        <f>IFERROR(D19/$D$22,0)</f>
        <v>0</v>
      </c>
      <c r="G19" s="13" t="s">
        <v>41</v>
      </c>
      <c r="H19" s="40" t="s">
        <v>31</v>
      </c>
    </row>
    <row r="20" spans="1:20" ht="33.75" customHeight="1" x14ac:dyDescent="0.3">
      <c r="C20" s="41" t="s">
        <v>3</v>
      </c>
      <c r="D20" s="11">
        <v>0</v>
      </c>
      <c r="E20" s="12">
        <f>IFERROR(D20/$D$22,0)</f>
        <v>0</v>
      </c>
      <c r="G20" s="34">
        <f>COUNT(B26:B37)</f>
        <v>1</v>
      </c>
      <c r="H20" s="32">
        <f>SUM(K26:K37)</f>
        <v>15000</v>
      </c>
    </row>
    <row r="21" spans="1:20" ht="33.75" customHeight="1" x14ac:dyDescent="0.3">
      <c r="C21" s="41" t="s">
        <v>3</v>
      </c>
      <c r="D21" s="11">
        <v>0</v>
      </c>
      <c r="E21" s="12">
        <f>IFERROR(D21/$D$22,0)</f>
        <v>0</v>
      </c>
    </row>
    <row r="22" spans="1:20" ht="15.75" customHeight="1" x14ac:dyDescent="0.3">
      <c r="C22" s="7" t="s">
        <v>4</v>
      </c>
      <c r="D22" s="5">
        <f>SUM(D19:D21)</f>
        <v>0</v>
      </c>
      <c r="E22" s="10">
        <f>SUM(E19:E21)</f>
        <v>0</v>
      </c>
      <c r="G22" s="16"/>
    </row>
    <row r="23" spans="1:20" ht="15.75" customHeight="1" x14ac:dyDescent="0.3">
      <c r="C23" s="30"/>
      <c r="D23" s="31"/>
      <c r="E23" s="31"/>
      <c r="F23" s="16"/>
      <c r="G23" s="16"/>
    </row>
    <row r="24" spans="1:20" ht="15.75" customHeight="1" x14ac:dyDescent="0.3">
      <c r="B24" s="33"/>
      <c r="C24" s="8"/>
      <c r="D24" s="8"/>
      <c r="E24" s="8"/>
      <c r="F24" s="8"/>
      <c r="G24" s="17" t="s">
        <v>37</v>
      </c>
      <c r="H24" s="8"/>
      <c r="I24" s="8"/>
      <c r="J24" s="8"/>
      <c r="K24" s="8"/>
      <c r="L24" s="8"/>
      <c r="M24" s="8"/>
      <c r="N24" s="9"/>
    </row>
    <row r="25" spans="1:20" s="14" customFormat="1" ht="72" x14ac:dyDescent="0.3">
      <c r="B25" s="20" t="s">
        <v>9</v>
      </c>
      <c r="C25" s="38" t="s">
        <v>29</v>
      </c>
      <c r="D25" s="18" t="s">
        <v>14</v>
      </c>
      <c r="E25" s="46" t="s">
        <v>40</v>
      </c>
      <c r="F25" s="18" t="s">
        <v>15</v>
      </c>
      <c r="G25" s="19" t="s">
        <v>11</v>
      </c>
      <c r="H25" s="19" t="s">
        <v>12</v>
      </c>
      <c r="I25" s="18" t="s">
        <v>17</v>
      </c>
      <c r="J25" s="19" t="s">
        <v>13</v>
      </c>
      <c r="K25" s="18" t="s">
        <v>16</v>
      </c>
      <c r="L25" s="19" t="s">
        <v>10</v>
      </c>
      <c r="M25" s="18" t="s">
        <v>38</v>
      </c>
      <c r="N25" s="46" t="s">
        <v>39</v>
      </c>
    </row>
    <row r="26" spans="1:20" ht="15.75" customHeight="1" x14ac:dyDescent="0.3">
      <c r="B26" s="36">
        <v>1</v>
      </c>
      <c r="C26" s="3" t="s">
        <v>23</v>
      </c>
      <c r="D26" s="3" t="s">
        <v>21</v>
      </c>
      <c r="E26" s="3">
        <v>25.6</v>
      </c>
      <c r="F26" s="42" t="s">
        <v>32</v>
      </c>
      <c r="G26" s="3"/>
      <c r="H26" s="3"/>
      <c r="I26" s="6">
        <v>2000000</v>
      </c>
      <c r="J26" s="6">
        <v>20000</v>
      </c>
      <c r="K26" s="6" cm="1">
        <f t="array" ref="K26">IFERROR(
MIN(
SUM(I26:J26),
_xlfn.XLOOKUP(
1,
(Sheet1!$A$2:$A$13=C26)*
(Sheet1!$B$2:$B$13=D26)*
(Sheet1!$C$2:$C$13=N26),
Sheet1!$D$2:$D$13
)
),
0
)</f>
        <v>15000</v>
      </c>
      <c r="L26" s="3"/>
      <c r="M26" s="3"/>
      <c r="N26" s="3" t="str">
        <f>IF(E26="","",
IF(E26&lt;=17,Sheet1!$C$16,
IF(E26&lt;=49,Sheet1!$C$17,
IF(E26&gt;49,Sheet1!$C$18,"Out of Range"))))</f>
        <v>18-49 kW</v>
      </c>
    </row>
    <row r="27" spans="1:20" ht="15.75" customHeight="1" x14ac:dyDescent="0.3">
      <c r="B27" s="36"/>
      <c r="C27" s="3"/>
      <c r="D27" s="3"/>
      <c r="E27" s="3"/>
      <c r="F27" s="42"/>
      <c r="G27" s="3"/>
      <c r="H27" s="3"/>
      <c r="I27" s="6">
        <v>0</v>
      </c>
      <c r="J27" s="6">
        <v>0</v>
      </c>
      <c r="K27" s="6" cm="1">
        <f t="array" ref="K27">IFERROR(
MIN(
SUM(I27:J27),
_xlfn.XLOOKUP(
1,
(Sheet1!$A$2:$A$13=C27)*
(Sheet1!$B$2:$B$13=D27)*
(Sheet1!$C$2:$C$13=N27),
Sheet1!$D$2:$D$13
)
),
0
)</f>
        <v>0</v>
      </c>
      <c r="L27" s="3"/>
      <c r="M27" s="3"/>
      <c r="N27" s="3"/>
    </row>
    <row r="28" spans="1:20" ht="14.4" x14ac:dyDescent="0.3">
      <c r="B28" s="36"/>
      <c r="C28" s="3"/>
      <c r="D28" s="3"/>
      <c r="E28" s="3"/>
      <c r="F28" s="42"/>
      <c r="G28" s="3"/>
      <c r="H28" s="3"/>
      <c r="I28" s="6">
        <v>0</v>
      </c>
      <c r="J28" s="6">
        <v>0</v>
      </c>
      <c r="K28" s="6" cm="1">
        <f t="array" ref="K28">IFERROR(
MIN(
SUM(I28:J28),
_xlfn.XLOOKUP(
1,
(Sheet1!$A$2:$A$13=C28)*
(Sheet1!$B$2:$B$13=D28)*
(Sheet1!$C$2:$C$13=N28),
Sheet1!$D$2:$D$13
)
),
0
)</f>
        <v>0</v>
      </c>
      <c r="L28" s="3"/>
      <c r="M28" s="3"/>
      <c r="N28" s="3"/>
    </row>
    <row r="29" spans="1:20" ht="14.4" x14ac:dyDescent="0.3">
      <c r="B29" s="36"/>
      <c r="C29" s="3"/>
      <c r="D29" s="3"/>
      <c r="E29" s="3"/>
      <c r="F29" s="42"/>
      <c r="G29" s="3"/>
      <c r="H29" s="3"/>
      <c r="I29" s="6">
        <v>0</v>
      </c>
      <c r="J29" s="6">
        <v>0</v>
      </c>
      <c r="K29" s="6" cm="1">
        <f t="array" ref="K29">IFERROR(
MIN(
SUM(I29:J29),
_xlfn.XLOOKUP(
1,
(Sheet1!$A$2:$A$13=C29)*
(Sheet1!$B$2:$B$13=D29)*
(Sheet1!$C$2:$C$13=N29),
Sheet1!$D$2:$D$13
)
),
0
)</f>
        <v>0</v>
      </c>
      <c r="L29" s="3"/>
      <c r="M29" s="3"/>
      <c r="N29" s="3"/>
    </row>
    <row r="30" spans="1:20" ht="14.4" x14ac:dyDescent="0.3">
      <c r="B30" s="36"/>
      <c r="C30" s="3"/>
      <c r="D30" s="3"/>
      <c r="E30" s="3"/>
      <c r="F30" s="42"/>
      <c r="G30" s="3"/>
      <c r="H30" s="3"/>
      <c r="I30" s="6">
        <v>0</v>
      </c>
      <c r="J30" s="6">
        <v>0</v>
      </c>
      <c r="K30" s="6" cm="1">
        <f t="array" ref="K30">IFERROR(
MIN(
SUM(I30:J30),
_xlfn.XLOOKUP(
1,
(Sheet1!$A$2:$A$13=C30)*
(Sheet1!$B$2:$B$13=D30)*
(Sheet1!$C$2:$C$13=N30),
Sheet1!$D$2:$D$13
)
),
0
)</f>
        <v>0</v>
      </c>
      <c r="L30" s="3"/>
      <c r="M30" s="3"/>
      <c r="N30" s="3"/>
    </row>
    <row r="31" spans="1:20" ht="14.4" x14ac:dyDescent="0.3">
      <c r="A31" s="1"/>
      <c r="B31" s="36"/>
      <c r="C31" s="3"/>
      <c r="D31" s="3"/>
      <c r="E31" s="3"/>
      <c r="F31" s="43"/>
      <c r="G31" s="4"/>
      <c r="H31" s="4"/>
      <c r="I31" s="6">
        <v>0</v>
      </c>
      <c r="J31" s="6">
        <v>0</v>
      </c>
      <c r="K31" s="6" cm="1">
        <f t="array" ref="K31">IFERROR(
MIN(
SUM(I31:J31),
_xlfn.XLOOKUP(
1,
(Sheet1!$A$2:$A$13=C31)*
(Sheet1!$B$2:$B$13=D31)*
(Sheet1!$C$2:$C$13=N31),
Sheet1!$D$2:$D$13
)
),
0
)</f>
        <v>0</v>
      </c>
      <c r="L31" s="4"/>
      <c r="M31" s="4"/>
      <c r="N31" s="3"/>
      <c r="O31" s="1"/>
      <c r="P31" s="1"/>
      <c r="Q31" s="1"/>
      <c r="R31" s="1"/>
      <c r="S31" s="1"/>
      <c r="T31" s="1"/>
    </row>
    <row r="32" spans="1:20" ht="14.4" x14ac:dyDescent="0.3">
      <c r="B32" s="36"/>
      <c r="C32" s="3"/>
      <c r="D32" s="3"/>
      <c r="E32" s="3"/>
      <c r="F32" s="42"/>
      <c r="G32" s="3"/>
      <c r="H32" s="3"/>
      <c r="I32" s="6">
        <v>0</v>
      </c>
      <c r="J32" s="6">
        <v>0</v>
      </c>
      <c r="K32" s="6" cm="1">
        <f t="array" ref="K32">IFERROR(
MIN(
SUM(I32:J32),
_xlfn.XLOOKUP(
1,
(Sheet1!$A$2:$A$13=C32)*
(Sheet1!$B$2:$B$13=D32)*
(Sheet1!$C$2:$C$13=N32),
Sheet1!$D$2:$D$13
)
),
0
)</f>
        <v>0</v>
      </c>
      <c r="L32" s="3"/>
      <c r="M32" s="3"/>
      <c r="N32" s="3"/>
    </row>
    <row r="33" spans="2:14" ht="14.4" x14ac:dyDescent="0.3">
      <c r="B33" s="36"/>
      <c r="C33" s="3"/>
      <c r="D33" s="3"/>
      <c r="E33" s="3"/>
      <c r="F33" s="42"/>
      <c r="G33" s="3"/>
      <c r="H33" s="3"/>
      <c r="I33" s="6">
        <v>0</v>
      </c>
      <c r="J33" s="6">
        <v>0</v>
      </c>
      <c r="K33" s="6" cm="1">
        <f t="array" ref="K33">IFERROR(
MIN(
SUM(I33:J33),
_xlfn.XLOOKUP(
1,
(Sheet1!$A$2:$A$13=C33)*
(Sheet1!$B$2:$B$13=D33)*
(Sheet1!$C$2:$C$13=N33),
Sheet1!$D$2:$D$13
)
),
0
)</f>
        <v>0</v>
      </c>
      <c r="L33" s="3"/>
      <c r="M33" s="3"/>
      <c r="N33" s="3"/>
    </row>
    <row r="34" spans="2:14" ht="14.4" x14ac:dyDescent="0.3">
      <c r="B34" s="36"/>
      <c r="C34" s="3"/>
      <c r="D34" s="3"/>
      <c r="E34" s="3"/>
      <c r="F34" s="42"/>
      <c r="G34" s="3"/>
      <c r="H34" s="3"/>
      <c r="I34" s="6">
        <v>0</v>
      </c>
      <c r="J34" s="6">
        <v>0</v>
      </c>
      <c r="K34" s="6" cm="1">
        <f t="array" ref="K34">IFERROR(
MIN(
SUM(I34:J34),
_xlfn.XLOOKUP(
1,
(Sheet1!$A$2:$A$13=C34)*
(Sheet1!$B$2:$B$13=D34)*
(Sheet1!$C$2:$C$13=N34),
Sheet1!$D$2:$D$13
)
),
0
)</f>
        <v>0</v>
      </c>
      <c r="L34" s="3"/>
      <c r="M34" s="3"/>
      <c r="N34" s="3"/>
    </row>
    <row r="35" spans="2:14" ht="14.4" x14ac:dyDescent="0.3">
      <c r="B35" s="36"/>
      <c r="C35" s="3"/>
      <c r="D35" s="3"/>
      <c r="E35" s="3"/>
      <c r="F35" s="42"/>
      <c r="G35" s="3"/>
      <c r="H35" s="3"/>
      <c r="I35" s="6">
        <v>0</v>
      </c>
      <c r="J35" s="6">
        <v>0</v>
      </c>
      <c r="K35" s="6" cm="1">
        <f t="array" ref="K35">IFERROR(
MIN(
SUM(I35:J35),
_xlfn.XLOOKUP(
1,
(Sheet1!$A$2:$A$13=C35)*
(Sheet1!$B$2:$B$13=D35)*
(Sheet1!$C$2:$C$13=N35),
Sheet1!$D$2:$D$13
)
),
0
)</f>
        <v>0</v>
      </c>
      <c r="L35" s="3"/>
      <c r="M35" s="3"/>
      <c r="N35" s="3"/>
    </row>
    <row r="36" spans="2:14" ht="14.4" x14ac:dyDescent="0.3">
      <c r="B36" s="36"/>
      <c r="C36" s="3"/>
      <c r="D36" s="3"/>
      <c r="E36" s="3"/>
      <c r="F36" s="42"/>
      <c r="G36" s="3"/>
      <c r="H36" s="3"/>
      <c r="I36" s="6">
        <v>0</v>
      </c>
      <c r="J36" s="6">
        <v>0</v>
      </c>
      <c r="K36" s="6" cm="1">
        <f t="array" ref="K36">IFERROR(
MIN(
SUM(I36:J36),
_xlfn.XLOOKUP(
1,
(Sheet1!$A$2:$A$13=C36)*
(Sheet1!$B$2:$B$13=D36)*
(Sheet1!$C$2:$C$13=N36),
Sheet1!$D$2:$D$13
)
),
0
)</f>
        <v>0</v>
      </c>
      <c r="L36" s="3"/>
      <c r="M36" s="3"/>
      <c r="N36" s="3"/>
    </row>
    <row r="37" spans="2:14" ht="14.4" x14ac:dyDescent="0.3">
      <c r="B37" s="36"/>
      <c r="C37" s="3"/>
      <c r="D37" s="3"/>
      <c r="E37" s="3"/>
      <c r="F37" s="42"/>
      <c r="G37" s="3"/>
      <c r="H37" s="3"/>
      <c r="I37" s="6">
        <v>0</v>
      </c>
      <c r="J37" s="6">
        <v>0</v>
      </c>
      <c r="K37" s="6" cm="1">
        <f t="array" ref="K37">IFERROR(
MIN(
SUM(I37:J37),
_xlfn.XLOOKUP(
1,
(Sheet1!$A$2:$A$13=C37)*
(Sheet1!$B$2:$B$13=D37)*
(Sheet1!$C$2:$C$13=N37),
Sheet1!$D$2:$D$13
)
),
0
)</f>
        <v>0</v>
      </c>
      <c r="L37" s="3"/>
      <c r="M37" s="3"/>
      <c r="N37" s="3"/>
    </row>
    <row r="38" spans="2:14" ht="14.4" x14ac:dyDescent="0.3"/>
    <row r="39" spans="2:14" ht="14.4" x14ac:dyDescent="0.3"/>
    <row r="40" spans="2:14" ht="15.75" customHeight="1" x14ac:dyDescent="0.3"/>
    <row r="41" spans="2:14" ht="15.75" customHeight="1" x14ac:dyDescent="0.3"/>
    <row r="42" spans="2:14" ht="15.75" customHeight="1" x14ac:dyDescent="0.3"/>
    <row r="43" spans="2:14" ht="15.75" customHeight="1" x14ac:dyDescent="0.3"/>
    <row r="44" spans="2:14" ht="15.75" customHeight="1" x14ac:dyDescent="0.3"/>
    <row r="45" spans="2:14" ht="15.75" customHeight="1" x14ac:dyDescent="0.3"/>
    <row r="46" spans="2:14" ht="15.75" customHeight="1" x14ac:dyDescent="0.3"/>
    <row r="47" spans="2:14" ht="15.75" customHeight="1" x14ac:dyDescent="0.3"/>
    <row r="48" spans="2:14"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sheetData>
  <mergeCells count="3">
    <mergeCell ref="B2:I8"/>
    <mergeCell ref="B10:I14"/>
    <mergeCell ref="G18:H18"/>
  </mergeCells>
  <dataValidations xWindow="1453" yWindow="431" count="2">
    <dataValidation type="list" allowBlank="1" showInputMessage="1" showErrorMessage="1" sqref="F26" xr:uid="{14E91A8A-68B2-4975-ACD0-A5ECF86CB882}">
      <formula1>"Yes, No"</formula1>
    </dataValidation>
    <dataValidation allowBlank="1" showInputMessage="1" showErrorMessage="1" prompt="This value is calculated based on the selections made for Vehicle Type, Ownership Structure and Charger Capacity. The incentive structure used is outline in the FY27 MHD ZEV FOA on Page 7, Table 2. Supplemental Charging Infrastructure Cost Estimates" sqref="K26" xr:uid="{54ABDD2F-4E69-40A8-9381-E368E7A85782}"/>
  </dataValidations>
  <pageMargins left="0.7" right="0.7" top="0.75" bottom="0.75" header="0" footer="0"/>
  <pageSetup orientation="landscape" r:id="rId1"/>
  <drawing r:id="rId2"/>
  <legacyDrawing r:id="rId3"/>
  <extLst>
    <ext xmlns:x14="http://schemas.microsoft.com/office/spreadsheetml/2009/9/main" uri="{CCE6A557-97BC-4b89-ADB6-D9C93CAAB3DF}">
      <x14:dataValidations xmlns:xm="http://schemas.microsoft.com/office/excel/2006/main" xWindow="1453" yWindow="431" count="2">
        <x14:dataValidation type="list" allowBlank="1" showInputMessage="1" showErrorMessage="1" xr:uid="{1CE3776E-2948-4FC6-ADCB-DE2BD6556344}">
          <x14:formula1>
            <xm:f>Sheet1!$B$16:$B$17</xm:f>
          </x14:formula1>
          <xm:sqref>D26:D37</xm:sqref>
        </x14:dataValidation>
        <x14:dataValidation type="list" allowBlank="1" showInputMessage="1" showErrorMessage="1" xr:uid="{93424759-1AC3-45F5-B801-99111C31F5F2}">
          <x14:formula1>
            <xm:f>Sheet1!$A$16:$A$17</xm:f>
          </x14:formula1>
          <xm:sqref>C26:C37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182B3-C0FE-40BD-A577-A984D57D2A38}">
  <dimension ref="A1:D18"/>
  <sheetViews>
    <sheetView workbookViewId="0">
      <selection activeCell="C16" sqref="C16:C18"/>
    </sheetView>
  </sheetViews>
  <sheetFormatPr defaultRowHeight="14.4" x14ac:dyDescent="0.3"/>
  <cols>
    <col min="1" max="1" width="16.33203125" bestFit="1" customWidth="1"/>
    <col min="2" max="2" width="24.33203125" bestFit="1" customWidth="1"/>
    <col min="3" max="3" width="28.109375" customWidth="1"/>
    <col min="4" max="4" width="25.77734375" customWidth="1"/>
  </cols>
  <sheetData>
    <row r="1" spans="1:4" s="15" customFormat="1" x14ac:dyDescent="0.3">
      <c r="A1" s="25" t="s">
        <v>28</v>
      </c>
      <c r="B1" s="25" t="s">
        <v>25</v>
      </c>
      <c r="C1" s="26" t="s">
        <v>26</v>
      </c>
      <c r="D1" s="26" t="s">
        <v>27</v>
      </c>
    </row>
    <row r="2" spans="1:4" x14ac:dyDescent="0.3">
      <c r="A2" s="21" t="s">
        <v>23</v>
      </c>
      <c r="B2" s="21" t="s">
        <v>21</v>
      </c>
      <c r="C2" s="21" t="s">
        <v>19</v>
      </c>
      <c r="D2" s="22">
        <v>7000</v>
      </c>
    </row>
    <row r="3" spans="1:4" x14ac:dyDescent="0.3">
      <c r="A3" s="23" t="s">
        <v>23</v>
      </c>
      <c r="B3" s="23" t="s">
        <v>21</v>
      </c>
      <c r="C3" s="23" t="s">
        <v>18</v>
      </c>
      <c r="D3" s="24">
        <v>15000</v>
      </c>
    </row>
    <row r="4" spans="1:4" x14ac:dyDescent="0.3">
      <c r="A4" s="21" t="s">
        <v>23</v>
      </c>
      <c r="B4" s="21" t="s">
        <v>21</v>
      </c>
      <c r="C4" s="21" t="s">
        <v>20</v>
      </c>
      <c r="D4" s="22">
        <v>45000</v>
      </c>
    </row>
    <row r="5" spans="1:4" x14ac:dyDescent="0.3">
      <c r="A5" s="23" t="s">
        <v>23</v>
      </c>
      <c r="B5" s="23" t="s">
        <v>22</v>
      </c>
      <c r="C5" s="23" t="s">
        <v>19</v>
      </c>
      <c r="D5" s="24">
        <v>5000</v>
      </c>
    </row>
    <row r="6" spans="1:4" x14ac:dyDescent="0.3">
      <c r="A6" s="21" t="s">
        <v>23</v>
      </c>
      <c r="B6" s="21" t="s">
        <v>22</v>
      </c>
      <c r="C6" s="21" t="s">
        <v>18</v>
      </c>
      <c r="D6" s="22">
        <v>12000</v>
      </c>
    </row>
    <row r="7" spans="1:4" x14ac:dyDescent="0.3">
      <c r="A7" s="23" t="s">
        <v>23</v>
      </c>
      <c r="B7" s="23" t="s">
        <v>22</v>
      </c>
      <c r="C7" s="23" t="s">
        <v>20</v>
      </c>
      <c r="D7" s="24">
        <v>35000</v>
      </c>
    </row>
    <row r="8" spans="1:4" x14ac:dyDescent="0.3">
      <c r="A8" s="21" t="s">
        <v>24</v>
      </c>
      <c r="B8" s="21" t="s">
        <v>21</v>
      </c>
      <c r="C8" s="21" t="s">
        <v>19</v>
      </c>
      <c r="D8" s="22">
        <v>15000</v>
      </c>
    </row>
    <row r="9" spans="1:4" x14ac:dyDescent="0.3">
      <c r="A9" s="23" t="s">
        <v>24</v>
      </c>
      <c r="B9" s="23" t="s">
        <v>21</v>
      </c>
      <c r="C9" s="23" t="s">
        <v>18</v>
      </c>
      <c r="D9" s="24">
        <v>30000</v>
      </c>
    </row>
    <row r="10" spans="1:4" x14ac:dyDescent="0.3">
      <c r="A10" s="21" t="s">
        <v>24</v>
      </c>
      <c r="B10" s="21" t="s">
        <v>21</v>
      </c>
      <c r="C10" s="21" t="s">
        <v>20</v>
      </c>
      <c r="D10" s="22">
        <v>65000</v>
      </c>
    </row>
    <row r="11" spans="1:4" x14ac:dyDescent="0.3">
      <c r="A11" s="23" t="s">
        <v>24</v>
      </c>
      <c r="B11" s="23" t="s">
        <v>22</v>
      </c>
      <c r="C11" s="23" t="s">
        <v>19</v>
      </c>
      <c r="D11" s="24">
        <v>10000</v>
      </c>
    </row>
    <row r="12" spans="1:4" x14ac:dyDescent="0.3">
      <c r="A12" s="21" t="s">
        <v>24</v>
      </c>
      <c r="B12" s="21" t="s">
        <v>22</v>
      </c>
      <c r="C12" s="21" t="s">
        <v>18</v>
      </c>
      <c r="D12" s="22">
        <v>20000</v>
      </c>
    </row>
    <row r="13" spans="1:4" x14ac:dyDescent="0.3">
      <c r="A13" s="23" t="s">
        <v>24</v>
      </c>
      <c r="B13" s="23" t="s">
        <v>22</v>
      </c>
      <c r="C13" s="23" t="s">
        <v>20</v>
      </c>
      <c r="D13" s="24">
        <v>50000</v>
      </c>
    </row>
    <row r="15" spans="1:4" x14ac:dyDescent="0.3">
      <c r="A15" s="27" t="s">
        <v>28</v>
      </c>
      <c r="B15" s="28" t="s">
        <v>25</v>
      </c>
      <c r="C15" s="29" t="s">
        <v>26</v>
      </c>
    </row>
    <row r="16" spans="1:4" x14ac:dyDescent="0.3">
      <c r="A16" t="str" cm="1">
        <f t="array" ref="A16:A17">_xlfn.UNIQUE(Data_Source[Vehicle Type])</f>
        <v>On-Road</v>
      </c>
      <c r="B16" t="str" cm="1">
        <f t="array" ref="B16:B17">_xlfn.UNIQUE(Data_Source[Ownership Structure])</f>
        <v>Owner-Operated</v>
      </c>
      <c r="C16" t="str" cm="1">
        <f t="array" ref="C16:C18">_xlfn.UNIQUE(Data_Source[Power Level per Charging Port])</f>
        <v>6-17kW</v>
      </c>
    </row>
    <row r="17" spans="1:3" x14ac:dyDescent="0.3">
      <c r="A17" t="str">
        <v>Electric School Bus</v>
      </c>
      <c r="B17" t="str">
        <v>Third Party Owner-Operated</v>
      </c>
      <c r="C17" t="str">
        <v>18-49 kW</v>
      </c>
    </row>
    <row r="18" spans="1:3" x14ac:dyDescent="0.3">
      <c r="C18" t="str">
        <v>50-149 kW</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defaultColWidth="14.44140625" defaultRowHeight="15" customHeight="1" x14ac:dyDescent="0.3"/>
  <cols>
    <col min="1" max="26" width="8.6640625" customWidth="1"/>
  </cols>
  <sheetData>
    <row r="1" spans="1:1" ht="14.4" x14ac:dyDescent="0.3">
      <c r="A1" s="1" t="s">
        <v>5</v>
      </c>
    </row>
    <row r="2" spans="1:1" ht="14.4" x14ac:dyDescent="0.3">
      <c r="A2" s="1" t="s">
        <v>6</v>
      </c>
    </row>
    <row r="3" spans="1:1" ht="14.4" x14ac:dyDescent="0.3">
      <c r="A3" s="1" t="s">
        <v>7</v>
      </c>
    </row>
    <row r="4" spans="1:1" ht="14.4" x14ac:dyDescent="0.3">
      <c r="A4" s="2" t="s">
        <v>8</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11C60CE96627B46861E7A5A30221C4F" ma:contentTypeVersion="0" ma:contentTypeDescription="Create a new document." ma:contentTypeScope="" ma:versionID="9a24d3e1351cba520c342960abc12492">
  <xsd:schema xmlns:xsd="http://www.w3.org/2001/XMLSchema" xmlns:xs="http://www.w3.org/2001/XMLSchema" xmlns:p="http://schemas.microsoft.com/office/2006/metadata/properties" targetNamespace="http://schemas.microsoft.com/office/2006/metadata/properties" ma:root="true" ma:fieldsID="6ff03dde4259c08ff71d8d05c94e2e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A6A7BE-DCE4-4992-A9D9-8E9CC83B855F}">
  <ds:schemaRefs>
    <ds:schemaRef ds:uri="http://schemas.microsoft.com/office/2006/documentManagement/types"/>
    <ds:schemaRef ds:uri="http://purl.org/dc/dcmitype/"/>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f65b7ee6-69a8-4c40-bb6b-9af6409b6a45"/>
    <ds:schemaRef ds:uri="http://www.w3.org/XML/1998/namespace"/>
  </ds:schemaRefs>
</ds:datastoreItem>
</file>

<file path=customXml/itemProps2.xml><?xml version="1.0" encoding="utf-8"?>
<ds:datastoreItem xmlns:ds="http://schemas.openxmlformats.org/officeDocument/2006/customXml" ds:itemID="{114DB972-A62E-4B13-9E6D-A607A617A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05D36BD-206C-48A5-8260-F8DC31AF21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FY2027 MHD ZEV - Chargers</vt:lpstr>
      <vt:lpstr>Sheet1</vt:lpstr>
      <vt:lpstr>HiddenLists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Natalie Buscemi -MEA-</cp:lastModifiedBy>
  <dcterms:created xsi:type="dcterms:W3CDTF">2026-06-18T20:00:40Z</dcterms:created>
  <dcterms:modified xsi:type="dcterms:W3CDTF">2026-08-06T19:56:23Z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0x010100A11C60CE96627B46861E7A5A30221C4F</vt:lpwstr>
  </property>
</Properties>
</file>