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00"/>
  </bookViews>
  <sheets>
    <sheet name="Grantee Quarterly Report" sheetId="1" r:id="rId1"/>
  </sheets>
  <definedNames>
    <definedName name="StationStatus">#REF!</definedName>
  </definedNames>
  <calcPr calcId="162913"/>
</workbook>
</file>

<file path=xl/calcChain.xml><?xml version="1.0" encoding="utf-8"?>
<calcChain xmlns="http://schemas.openxmlformats.org/spreadsheetml/2006/main">
  <c r="M27" i="1" l="1"/>
  <c r="M26" i="1"/>
  <c r="M25" i="1"/>
  <c r="M24" i="1"/>
  <c r="L27" i="1"/>
  <c r="L26" i="1"/>
  <c r="L25" i="1"/>
  <c r="L24" i="1"/>
  <c r="L29" i="1" l="1"/>
  <c r="M29" i="1" l="1"/>
  <c r="K30" i="1"/>
  <c r="K29" i="1"/>
  <c r="J30" i="1"/>
  <c r="J29" i="1"/>
  <c r="I30" i="1"/>
  <c r="H30" i="1"/>
  <c r="H29" i="1"/>
  <c r="G30" i="1"/>
</calcChain>
</file>

<file path=xl/sharedStrings.xml><?xml version="1.0" encoding="utf-8"?>
<sst xmlns="http://schemas.openxmlformats.org/spreadsheetml/2006/main" count="47" uniqueCount="39">
  <si>
    <t>Dates Report Covers:</t>
  </si>
  <si>
    <t>Electric Vehicle Infrastructure Grant Program</t>
  </si>
  <si>
    <t>Grantee Name:</t>
  </si>
  <si>
    <t>Station Address</t>
  </si>
  <si>
    <t>City</t>
  </si>
  <si>
    <t>Zip</t>
  </si>
  <si>
    <t>County</t>
  </si>
  <si>
    <t>kWhs consumed</t>
  </si>
  <si>
    <t>Station Location</t>
  </si>
  <si>
    <t>Please provide a brief narrative on the project progress, including any challenges, that occurred during the reporting period:</t>
  </si>
  <si>
    <t xml:space="preserve">Grantee Quarterly Operation Report </t>
  </si>
  <si>
    <t>Email Address:</t>
  </si>
  <si>
    <t>Report Submitted By:</t>
  </si>
  <si>
    <t>Report Date:</t>
  </si>
  <si>
    <t>Quarterly Data</t>
  </si>
  <si>
    <t>Cumulative Data</t>
  </si>
  <si>
    <t>10740 Pulaski Hwy</t>
  </si>
  <si>
    <t>17513-17521 Valley Mall Rd</t>
  </si>
  <si>
    <t>White Marsh</t>
  </si>
  <si>
    <t>Hagerstown</t>
  </si>
  <si>
    <t>Baltimore County</t>
  </si>
  <si>
    <t>Washington County</t>
  </si>
  <si>
    <t>Total</t>
  </si>
  <si>
    <t>Cumulative Avg.</t>
  </si>
  <si>
    <t>Appendix A</t>
  </si>
  <si>
    <t>Station Name</t>
  </si>
  <si>
    <t>DCEC / HAGERSTOWN #1</t>
  </si>
  <si>
    <t>DCEC / HAGERSTOWN #2</t>
  </si>
  <si>
    <t>ROYAL FARMS / RFS 102 DC #1</t>
  </si>
  <si>
    <t>ROYAL FARMS / RFS 102 DC #2</t>
  </si>
  <si>
    <t>% of Time 
Operational</t>
  </si>
  <si>
    <t>Average Charging 
Event Duration (mins)</t>
  </si>
  <si>
    <t># Of Gasoline 
Gallons Displaced</t>
  </si>
  <si>
    <t># Of Vehicles 
Using EVSE</t>
  </si>
  <si>
    <t>ChargePoint, Inc.</t>
  </si>
  <si>
    <t>John Schott</t>
  </si>
  <si>
    <t>john.schott@chargepoint.com</t>
  </si>
  <si>
    <t>Q2'18 (April to June)</t>
  </si>
  <si>
    <r>
      <t>ChargePoint is pleased to provide data related to the operation of MEA funded DC Fast Charging stations (DCFC) during Q2'18 - April to June. In total, the DC Fast Charging Stations installed by ChargePoint dispensed 1,515 kWh across 91</t>
    </r>
    <r>
      <rPr>
        <b/>
        <sz val="11"/>
        <color theme="1"/>
        <rFont val="Calibri"/>
        <family val="2"/>
        <scheme val="minor"/>
      </rPr>
      <t xml:space="preserve"> </t>
    </r>
    <r>
      <rPr>
        <sz val="11"/>
        <color theme="1"/>
        <rFont val="Calibri"/>
        <family val="2"/>
        <scheme val="minor"/>
      </rPr>
      <t>charging sessions or an average of 17 kWh per session. This level of utilization resulted in the displacement of 190 gallons of gasoline using the industry assumption of .1255 gallons saved per kWh. The average utilization time of the 50kW DCFC was 36 minutes per session, which can provide up to 200 miles of range per hour of charging (RPH) on the ChargePoint Express 200 stations.  
All four stations were operational for 100% of the time for this quarter, as there were no issue or events that caused the stations to go down.
ChargePoint anticipates that these station's utilization will continue to increase as knowledge of their existence proliferates and EV adoption increases in the state of Maryland.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</si>
</sst>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_(* \(#,##0\);_(* &quot;-&quot;_);_(@_)"/>
    <numFmt numFmtId="164" formatCode="0.0"/>
    <numFmt numFmtId="165" formatCode="0.0%"/>
  </numFmts>
  <fonts count="6" x14ac:knownFonts="1">
    <font>
      <sz val="11"/>
      <color theme="1"/>
      <name val="Calibri"/>
      <family val="2"/>
      <scheme val="minor"/>
    </font>
    <font>
      <b/>
      <sz val="11"/>
      <color theme="1"/>
      <name val="Calibri"/>
      <family val="2"/>
      <scheme val="minor"/>
    </font>
    <font>
      <sz val="12"/>
      <color theme="1"/>
      <name val="Times New Roman"/>
      <family val="1"/>
    </font>
    <font>
      <b/>
      <i/>
      <sz val="18"/>
      <color theme="1"/>
      <name val="Calibri"/>
      <family val="2"/>
      <scheme val="minor"/>
    </font>
    <font>
      <b/>
      <i/>
      <sz val="16"/>
      <color theme="1"/>
      <name val="Calibri"/>
      <family val="2"/>
      <scheme val="minor"/>
    </font>
    <font>
      <b/>
      <sz val="16"/>
      <color theme="1"/>
      <name val="Calibri"/>
      <family val="2"/>
      <scheme val="minor"/>
    </font>
  </fonts>
  <fills count="7">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mediumGray"/>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80">
    <xf numFmtId="0" fontId="0" fillId="0" borderId="0" xfId="0"/>
    <xf numFmtId="0" fontId="2" fillId="0" borderId="0" xfId="0" applyFont="1" applyFill="1" applyBorder="1" applyAlignment="1">
      <alignment horizontal="left"/>
    </xf>
    <xf numFmtId="0" fontId="0" fillId="0" borderId="0" xfId="0" applyFill="1"/>
    <xf numFmtId="0" fontId="0" fillId="0" borderId="1" xfId="0" applyBorder="1"/>
    <xf numFmtId="0" fontId="1" fillId="0" borderId="1" xfId="0" applyFont="1" applyBorder="1" applyAlignment="1">
      <alignment horizontal="center"/>
    </xf>
    <xf numFmtId="0" fontId="0" fillId="0" borderId="0" xfId="0" applyBorder="1" applyAlignment="1">
      <alignment vertical="center" wrapText="1"/>
    </xf>
    <xf numFmtId="0" fontId="1" fillId="0" borderId="0" xfId="0" applyFont="1" applyFill="1" applyBorder="1" applyAlignment="1"/>
    <xf numFmtId="0" fontId="1" fillId="0" borderId="0" xfId="0" applyFont="1" applyFill="1" applyBorder="1" applyAlignment="1">
      <alignment horizontal="left"/>
    </xf>
    <xf numFmtId="0" fontId="0" fillId="0" borderId="0" xfId="0" applyBorder="1"/>
    <xf numFmtId="0" fontId="0" fillId="3" borderId="14" xfId="0" applyFill="1" applyBorder="1" applyAlignment="1">
      <alignment horizontal="left"/>
    </xf>
    <xf numFmtId="0" fontId="0" fillId="3" borderId="16" xfId="0" applyFill="1" applyBorder="1" applyAlignment="1">
      <alignment horizontal="left"/>
    </xf>
    <xf numFmtId="14" fontId="0" fillId="3" borderId="19" xfId="0" applyNumberFormat="1" applyFont="1" applyFill="1" applyBorder="1" applyAlignment="1">
      <alignment horizontal="left"/>
    </xf>
    <xf numFmtId="0" fontId="1" fillId="0" borderId="20" xfId="0" applyFont="1" applyBorder="1"/>
    <xf numFmtId="0" fontId="1" fillId="0" borderId="17" xfId="0" applyFont="1" applyBorder="1"/>
    <xf numFmtId="0" fontId="0" fillId="0" borderId="18" xfId="0" applyBorder="1"/>
    <xf numFmtId="0" fontId="0" fillId="0" borderId="1" xfId="0" applyBorder="1" applyAlignment="1">
      <alignment horizontal="center"/>
    </xf>
    <xf numFmtId="0" fontId="1" fillId="0" borderId="0" xfId="0" applyFont="1" applyAlignment="1">
      <alignment horizontal="center"/>
    </xf>
    <xf numFmtId="0" fontId="5" fillId="0" borderId="0" xfId="0" applyFont="1" applyAlignment="1">
      <alignment horizontal="center"/>
    </xf>
    <xf numFmtId="0" fontId="1" fillId="0" borderId="15" xfId="0" applyFont="1" applyBorder="1" applyAlignment="1">
      <alignment horizontal="center"/>
    </xf>
    <xf numFmtId="0" fontId="0" fillId="0" borderId="15" xfId="0" applyBorder="1"/>
    <xf numFmtId="0" fontId="0" fillId="0" borderId="17" xfId="0" applyBorder="1"/>
    <xf numFmtId="0" fontId="1" fillId="0" borderId="10" xfId="0" applyFont="1" applyBorder="1" applyAlignment="1">
      <alignment horizontal="center"/>
    </xf>
    <xf numFmtId="0" fontId="0" fillId="0" borderId="10" xfId="0" applyBorder="1"/>
    <xf numFmtId="0" fontId="0" fillId="0" borderId="24" xfId="0" applyBorder="1"/>
    <xf numFmtId="0" fontId="1" fillId="0" borderId="0" xfId="0" applyFont="1" applyFill="1" applyBorder="1" applyAlignment="1">
      <alignment horizontal="left" vertical="top" wrapText="1"/>
    </xf>
    <xf numFmtId="0" fontId="0" fillId="0" borderId="0" xfId="0" applyBorder="1" applyAlignment="1">
      <alignment vertical="top" wrapText="1"/>
    </xf>
    <xf numFmtId="0" fontId="0" fillId="0" borderId="18" xfId="0" applyBorder="1" applyAlignment="1">
      <alignment horizontal="center"/>
    </xf>
    <xf numFmtId="9" fontId="0" fillId="5" borderId="1" xfId="0" applyNumberFormat="1" applyFill="1" applyBorder="1" applyAlignment="1">
      <alignment horizontal="center"/>
    </xf>
    <xf numFmtId="165" fontId="0" fillId="0" borderId="18" xfId="0" applyNumberFormat="1" applyBorder="1" applyAlignment="1">
      <alignment horizontal="center"/>
    </xf>
    <xf numFmtId="0" fontId="0" fillId="6" borderId="21" xfId="0" applyFill="1" applyBorder="1" applyAlignment="1">
      <alignment horizontal="center"/>
    </xf>
    <xf numFmtId="0" fontId="1" fillId="0" borderId="1" xfId="0" applyFont="1" applyBorder="1" applyAlignment="1">
      <alignment horizontal="center" wrapText="1"/>
    </xf>
    <xf numFmtId="0" fontId="1" fillId="0" borderId="16" xfId="0" applyFont="1" applyBorder="1" applyAlignment="1">
      <alignment horizontal="center" wrapText="1"/>
    </xf>
    <xf numFmtId="1" fontId="0" fillId="0" borderId="0" xfId="0" applyNumberFormat="1" applyFill="1" applyBorder="1" applyAlignment="1">
      <alignment horizontal="center"/>
    </xf>
    <xf numFmtId="164" fontId="0" fillId="0" borderId="0" xfId="0" applyNumberFormat="1" applyFill="1" applyBorder="1" applyAlignment="1">
      <alignment horizontal="center"/>
    </xf>
    <xf numFmtId="1" fontId="0" fillId="0" borderId="0" xfId="0" applyNumberFormat="1" applyBorder="1" applyAlignment="1">
      <alignment horizontal="center"/>
    </xf>
    <xf numFmtId="1" fontId="0" fillId="0" borderId="0" xfId="0" applyNumberFormat="1"/>
    <xf numFmtId="41" fontId="0" fillId="5" borderId="1" xfId="0" applyNumberFormat="1" applyFill="1" applyBorder="1" applyAlignment="1">
      <alignment horizontal="center"/>
    </xf>
    <xf numFmtId="41" fontId="0" fillId="0" borderId="1" xfId="0" applyNumberFormat="1" applyBorder="1" applyAlignment="1">
      <alignment horizontal="center"/>
    </xf>
    <xf numFmtId="41" fontId="0" fillId="0" borderId="1" xfId="0" applyNumberFormat="1" applyFill="1" applyBorder="1" applyAlignment="1">
      <alignment horizontal="center"/>
    </xf>
    <xf numFmtId="41" fontId="0" fillId="0" borderId="16" xfId="0" applyNumberFormat="1" applyFill="1" applyBorder="1" applyAlignment="1">
      <alignment horizontal="center"/>
    </xf>
    <xf numFmtId="41" fontId="0" fillId="0" borderId="18" xfId="0" applyNumberFormat="1" applyBorder="1" applyAlignment="1">
      <alignment horizontal="center"/>
    </xf>
    <xf numFmtId="41" fontId="0" fillId="0" borderId="18" xfId="0" applyNumberFormat="1" applyFill="1" applyBorder="1" applyAlignment="1">
      <alignment horizontal="center"/>
    </xf>
    <xf numFmtId="41" fontId="0" fillId="0" borderId="19" xfId="0" applyNumberFormat="1" applyFill="1" applyBorder="1" applyAlignment="1">
      <alignment horizontal="center"/>
    </xf>
    <xf numFmtId="41" fontId="0" fillId="0" borderId="0" xfId="0" applyNumberFormat="1"/>
    <xf numFmtId="41" fontId="0" fillId="0" borderId="21" xfId="0" applyNumberFormat="1" applyBorder="1" applyAlignment="1">
      <alignment horizontal="center"/>
    </xf>
    <xf numFmtId="41" fontId="0" fillId="6" borderId="21" xfId="0" applyNumberFormat="1" applyFill="1" applyBorder="1" applyAlignment="1">
      <alignment horizontal="center"/>
    </xf>
    <xf numFmtId="41" fontId="0" fillId="0" borderId="14" xfId="0" applyNumberFormat="1" applyBorder="1" applyAlignment="1">
      <alignment horizontal="center"/>
    </xf>
    <xf numFmtId="41" fontId="0" fillId="6" borderId="18" xfId="0" applyNumberFormat="1" applyFill="1" applyBorder="1" applyAlignment="1">
      <alignment horizontal="center"/>
    </xf>
    <xf numFmtId="41" fontId="0" fillId="6" borderId="19" xfId="0" applyNumberFormat="1" applyFill="1" applyBorder="1" applyAlignment="1">
      <alignment horizontal="center"/>
    </xf>
    <xf numFmtId="1" fontId="0" fillId="0" borderId="0" xfId="0" applyNumberFormat="1" applyBorder="1" applyAlignment="1">
      <alignment vertical="center" wrapText="1"/>
    </xf>
    <xf numFmtId="1" fontId="0" fillId="0" borderId="0" xfId="0" applyNumberFormat="1" applyFill="1"/>
    <xf numFmtId="0" fontId="1" fillId="4" borderId="22" xfId="0" applyFont="1" applyFill="1" applyBorder="1" applyAlignment="1">
      <alignment horizontal="center"/>
    </xf>
    <xf numFmtId="0" fontId="1" fillId="4" borderId="23" xfId="0" applyFont="1" applyFill="1" applyBorder="1" applyAlignment="1">
      <alignment horizontal="center"/>
    </xf>
    <xf numFmtId="0" fontId="1" fillId="2" borderId="17" xfId="0" applyFont="1" applyFill="1" applyBorder="1" applyAlignment="1">
      <alignment horizontal="left"/>
    </xf>
    <xf numFmtId="0" fontId="1" fillId="2" borderId="24" xfId="0" applyFont="1" applyFill="1" applyBorder="1" applyAlignment="1">
      <alignment horizontal="left"/>
    </xf>
    <xf numFmtId="0" fontId="1" fillId="2" borderId="18" xfId="0" applyFont="1" applyFill="1" applyBorder="1" applyAlignment="1">
      <alignment horizontal="left"/>
    </xf>
    <xf numFmtId="0" fontId="1" fillId="2" borderId="20" xfId="0" applyFont="1" applyFill="1" applyBorder="1" applyAlignment="1">
      <alignment horizontal="center"/>
    </xf>
    <xf numFmtId="0" fontId="1" fillId="2" borderId="13" xfId="0" applyFont="1" applyFill="1" applyBorder="1" applyAlignment="1">
      <alignment horizontal="center"/>
    </xf>
    <xf numFmtId="0" fontId="1" fillId="2" borderId="21" xfId="0" applyFont="1" applyFill="1" applyBorder="1" applyAlignment="1">
      <alignment horizontal="center"/>
    </xf>
    <xf numFmtId="0" fontId="1" fillId="0" borderId="0" xfId="0" applyFont="1" applyAlignment="1">
      <alignment horizontal="left" vertical="center"/>
    </xf>
    <xf numFmtId="0" fontId="1" fillId="3" borderId="22" xfId="0" applyFont="1" applyFill="1" applyBorder="1" applyAlignment="1">
      <alignment horizontal="center"/>
    </xf>
    <xf numFmtId="0" fontId="1" fillId="3" borderId="12" xfId="0" applyFont="1" applyFill="1" applyBorder="1" applyAlignment="1">
      <alignment horizontal="center"/>
    </xf>
    <xf numFmtId="0" fontId="1" fillId="3" borderId="13" xfId="0" applyFont="1" applyFill="1" applyBorder="1" applyAlignment="1">
      <alignment horizontal="center"/>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1" fillId="2" borderId="15" xfId="0" applyFont="1" applyFill="1" applyBorder="1" applyAlignment="1">
      <alignment horizontal="left"/>
    </xf>
    <xf numFmtId="0" fontId="1" fillId="2" borderId="10" xfId="0" applyFont="1" applyFill="1" applyBorder="1" applyAlignment="1">
      <alignment horizontal="left"/>
    </xf>
    <xf numFmtId="0" fontId="1" fillId="2" borderId="1" xfId="0" applyFont="1" applyFill="1" applyBorder="1" applyAlignment="1">
      <alignment horizontal="left"/>
    </xf>
    <xf numFmtId="0" fontId="3" fillId="0" borderId="1" xfId="0" applyFont="1" applyBorder="1" applyAlignment="1">
      <alignment horizontal="center"/>
    </xf>
    <xf numFmtId="0" fontId="4" fillId="0" borderId="1" xfId="0" applyFont="1" applyBorder="1" applyAlignment="1">
      <alignment horizontal="center"/>
    </xf>
    <xf numFmtId="0" fontId="1" fillId="2" borderId="11" xfId="0" applyFont="1" applyFill="1" applyBorder="1" applyAlignment="1">
      <alignment horizontal="left"/>
    </xf>
    <xf numFmtId="0" fontId="1" fillId="2" borderId="12" xfId="0" applyFont="1" applyFill="1" applyBorder="1" applyAlignment="1">
      <alignment horizontal="left"/>
    </xf>
    <xf numFmtId="0" fontId="1" fillId="2" borderId="13" xfId="0" applyFont="1" applyFill="1" applyBorder="1" applyAlignment="1">
      <alignment horizontal="lef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hn.schott@chargepoin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3"/>
  <sheetViews>
    <sheetView showGridLines="0" tabSelected="1" zoomScale="85" zoomScaleNormal="85" workbookViewId="0">
      <selection activeCell="J24" sqref="J24"/>
    </sheetView>
  </sheetViews>
  <sheetFormatPr defaultRowHeight="15" x14ac:dyDescent="0.25"/>
  <cols>
    <col min="2" max="2" width="28.7109375" customWidth="1"/>
    <col min="3" max="3" width="25.85546875" customWidth="1"/>
    <col min="4" max="4" width="15.42578125" customWidth="1"/>
    <col min="5" max="5" width="9.7109375" customWidth="1"/>
    <col min="6" max="6" width="18.5703125" bestFit="1" customWidth="1"/>
    <col min="7" max="7" width="30.42578125" bestFit="1" customWidth="1"/>
    <col min="8" max="8" width="16.5703125" customWidth="1"/>
    <col min="9" max="9" width="20.85546875" customWidth="1"/>
    <col min="10" max="10" width="17.42578125" customWidth="1"/>
    <col min="11" max="11" width="13.7109375" customWidth="1"/>
    <col min="12" max="12" width="17" customWidth="1"/>
    <col min="13" max="13" width="17.140625" customWidth="1"/>
  </cols>
  <sheetData>
    <row r="1" spans="2:13" ht="21" x14ac:dyDescent="0.35">
      <c r="E1" s="17" t="s">
        <v>24</v>
      </c>
    </row>
    <row r="2" spans="2:13" x14ac:dyDescent="0.25">
      <c r="E2" s="16"/>
    </row>
    <row r="3" spans="2:13" ht="23.25" x14ac:dyDescent="0.35">
      <c r="B3" s="75" t="s">
        <v>1</v>
      </c>
      <c r="C3" s="75"/>
      <c r="D3" s="75"/>
      <c r="E3" s="75"/>
      <c r="F3" s="75"/>
      <c r="G3" s="75"/>
      <c r="H3" s="75"/>
    </row>
    <row r="4" spans="2:13" ht="21" x14ac:dyDescent="0.35">
      <c r="B4" s="76" t="s">
        <v>10</v>
      </c>
      <c r="C4" s="76"/>
      <c r="D4" s="76"/>
      <c r="E4" s="76"/>
      <c r="F4" s="76"/>
      <c r="G4" s="76"/>
      <c r="H4" s="76"/>
    </row>
    <row r="5" spans="2:13" ht="15.75" thickBot="1" x14ac:dyDescent="0.3">
      <c r="B5" s="2"/>
      <c r="C5" s="2"/>
      <c r="D5" s="2"/>
      <c r="E5" s="2"/>
      <c r="F5" s="2"/>
      <c r="G5" s="2"/>
      <c r="H5" s="2"/>
    </row>
    <row r="6" spans="2:13" x14ac:dyDescent="0.25">
      <c r="B6" s="77" t="s">
        <v>2</v>
      </c>
      <c r="C6" s="78"/>
      <c r="D6" s="78"/>
      <c r="E6" s="78"/>
      <c r="F6" s="79"/>
      <c r="G6" s="9" t="s">
        <v>34</v>
      </c>
    </row>
    <row r="7" spans="2:13" x14ac:dyDescent="0.25">
      <c r="B7" s="72" t="s">
        <v>0</v>
      </c>
      <c r="C7" s="73"/>
      <c r="D7" s="74"/>
      <c r="E7" s="74"/>
      <c r="F7" s="74"/>
      <c r="G7" s="10" t="s">
        <v>37</v>
      </c>
    </row>
    <row r="8" spans="2:13" x14ac:dyDescent="0.25">
      <c r="B8" s="72" t="s">
        <v>12</v>
      </c>
      <c r="C8" s="73"/>
      <c r="D8" s="74"/>
      <c r="E8" s="74"/>
      <c r="F8" s="74"/>
      <c r="G8" s="10" t="s">
        <v>35</v>
      </c>
      <c r="I8" s="6"/>
      <c r="J8" s="6"/>
      <c r="K8" s="6"/>
      <c r="L8" s="6"/>
      <c r="M8" s="6"/>
    </row>
    <row r="9" spans="2:13" x14ac:dyDescent="0.25">
      <c r="B9" s="72" t="s">
        <v>11</v>
      </c>
      <c r="C9" s="73"/>
      <c r="D9" s="74"/>
      <c r="E9" s="74"/>
      <c r="F9" s="74"/>
      <c r="G9" s="10" t="s">
        <v>36</v>
      </c>
    </row>
    <row r="10" spans="2:13" ht="15.75" thickBot="1" x14ac:dyDescent="0.3">
      <c r="B10" s="53" t="s">
        <v>13</v>
      </c>
      <c r="C10" s="54"/>
      <c r="D10" s="55"/>
      <c r="E10" s="55"/>
      <c r="F10" s="55"/>
      <c r="G10" s="11">
        <v>43300</v>
      </c>
    </row>
    <row r="11" spans="2:13" s="2" customFormat="1" ht="15.75" x14ac:dyDescent="0.25">
      <c r="B11" s="7"/>
      <c r="C11" s="7"/>
      <c r="D11" s="7"/>
      <c r="E11" s="7"/>
      <c r="F11" s="7"/>
      <c r="G11" s="1"/>
    </row>
    <row r="12" spans="2:13" s="2" customFormat="1" ht="15.75" customHeight="1" x14ac:dyDescent="0.25">
      <c r="B12" s="59" t="s">
        <v>9</v>
      </c>
      <c r="C12" s="59"/>
      <c r="D12" s="59"/>
      <c r="E12" s="59"/>
      <c r="F12" s="59"/>
      <c r="G12" s="59"/>
      <c r="H12" s="59"/>
    </row>
    <row r="13" spans="2:13" s="2" customFormat="1" ht="36" customHeight="1" x14ac:dyDescent="0.25">
      <c r="B13" s="63" t="s">
        <v>38</v>
      </c>
      <c r="C13" s="64"/>
      <c r="D13" s="64"/>
      <c r="E13" s="64"/>
      <c r="F13" s="64"/>
      <c r="G13" s="65"/>
      <c r="H13" s="24"/>
      <c r="J13" s="5"/>
      <c r="K13" s="5"/>
      <c r="L13" s="5"/>
      <c r="M13" s="5"/>
    </row>
    <row r="14" spans="2:13" s="2" customFormat="1" ht="36" customHeight="1" x14ac:dyDescent="0.25">
      <c r="B14" s="66"/>
      <c r="C14" s="67"/>
      <c r="D14" s="67"/>
      <c r="E14" s="67"/>
      <c r="F14" s="67"/>
      <c r="G14" s="68"/>
      <c r="H14" s="24"/>
      <c r="J14" s="5"/>
      <c r="K14" s="5"/>
      <c r="L14" s="5"/>
      <c r="M14" s="5"/>
    </row>
    <row r="15" spans="2:13" s="2" customFormat="1" ht="36" customHeight="1" x14ac:dyDescent="0.25">
      <c r="B15" s="66"/>
      <c r="C15" s="67"/>
      <c r="D15" s="67"/>
      <c r="E15" s="67"/>
      <c r="F15" s="67"/>
      <c r="G15" s="68"/>
      <c r="H15" s="24"/>
      <c r="J15" s="5"/>
      <c r="K15" s="5"/>
      <c r="L15" s="5"/>
      <c r="M15" s="5"/>
    </row>
    <row r="16" spans="2:13" s="2" customFormat="1" ht="36" customHeight="1" x14ac:dyDescent="0.25">
      <c r="B16" s="66"/>
      <c r="C16" s="67"/>
      <c r="D16" s="67"/>
      <c r="E16" s="67"/>
      <c r="F16" s="67"/>
      <c r="G16" s="68"/>
      <c r="H16" s="24"/>
      <c r="J16" s="5"/>
      <c r="K16" s="5"/>
      <c r="L16" s="5"/>
      <c r="M16" s="5"/>
    </row>
    <row r="17" spans="2:16" s="2" customFormat="1" ht="36" customHeight="1" x14ac:dyDescent="0.25">
      <c r="B17" s="66"/>
      <c r="C17" s="67"/>
      <c r="D17" s="67"/>
      <c r="E17" s="67"/>
      <c r="F17" s="67"/>
      <c r="G17" s="68"/>
      <c r="H17" s="24"/>
      <c r="K17" s="5"/>
      <c r="L17" s="49"/>
      <c r="M17" s="49"/>
    </row>
    <row r="18" spans="2:16" s="2" customFormat="1" ht="36" customHeight="1" x14ac:dyDescent="0.25">
      <c r="B18" s="66"/>
      <c r="C18" s="67"/>
      <c r="D18" s="67"/>
      <c r="E18" s="67"/>
      <c r="F18" s="67"/>
      <c r="G18" s="68"/>
      <c r="H18" s="24"/>
      <c r="L18" s="50"/>
      <c r="M18" s="50"/>
    </row>
    <row r="19" spans="2:16" s="2" customFormat="1" ht="36" customHeight="1" x14ac:dyDescent="0.25">
      <c r="B19" s="69"/>
      <c r="C19" s="70"/>
      <c r="D19" s="70"/>
      <c r="E19" s="70"/>
      <c r="F19" s="70"/>
      <c r="G19" s="71"/>
      <c r="H19" s="24"/>
      <c r="L19" s="50"/>
      <c r="M19" s="50"/>
    </row>
    <row r="20" spans="2:16" x14ac:dyDescent="0.25">
      <c r="L20" s="35"/>
      <c r="M20" s="35"/>
    </row>
    <row r="21" spans="2:16" ht="15.75" thickBot="1" x14ac:dyDescent="0.3"/>
    <row r="22" spans="2:16" x14ac:dyDescent="0.25">
      <c r="B22" s="56" t="s">
        <v>8</v>
      </c>
      <c r="C22" s="57"/>
      <c r="D22" s="58"/>
      <c r="E22" s="58"/>
      <c r="F22" s="58"/>
      <c r="G22" s="60" t="s">
        <v>14</v>
      </c>
      <c r="H22" s="61"/>
      <c r="I22" s="61"/>
      <c r="J22" s="61"/>
      <c r="K22" s="62"/>
      <c r="L22" s="51" t="s">
        <v>15</v>
      </c>
      <c r="M22" s="52"/>
      <c r="N22" s="8"/>
    </row>
    <row r="23" spans="2:16" ht="30" x14ac:dyDescent="0.25">
      <c r="B23" s="18" t="s">
        <v>25</v>
      </c>
      <c r="C23" s="21" t="s">
        <v>3</v>
      </c>
      <c r="D23" s="4" t="s">
        <v>4</v>
      </c>
      <c r="E23" s="4" t="s">
        <v>5</v>
      </c>
      <c r="F23" s="4" t="s">
        <v>6</v>
      </c>
      <c r="G23" s="30" t="s">
        <v>30</v>
      </c>
      <c r="H23" s="4" t="s">
        <v>7</v>
      </c>
      <c r="I23" s="30" t="s">
        <v>31</v>
      </c>
      <c r="J23" s="30" t="s">
        <v>32</v>
      </c>
      <c r="K23" s="30" t="s">
        <v>33</v>
      </c>
      <c r="L23" s="4" t="s">
        <v>7</v>
      </c>
      <c r="M23" s="31" t="s">
        <v>32</v>
      </c>
    </row>
    <row r="24" spans="2:16" x14ac:dyDescent="0.25">
      <c r="B24" s="19" t="s">
        <v>26</v>
      </c>
      <c r="C24" s="22" t="s">
        <v>17</v>
      </c>
      <c r="D24" s="3" t="s">
        <v>19</v>
      </c>
      <c r="E24" s="15">
        <v>21740</v>
      </c>
      <c r="F24" s="3" t="s">
        <v>21</v>
      </c>
      <c r="G24" s="27">
        <v>1</v>
      </c>
      <c r="H24" s="36">
        <v>455</v>
      </c>
      <c r="I24" s="37">
        <v>39</v>
      </c>
      <c r="J24" s="38">
        <v>57</v>
      </c>
      <c r="K24" s="37">
        <v>24</v>
      </c>
      <c r="L24" s="38">
        <f>2827+H24</f>
        <v>3282</v>
      </c>
      <c r="M24" s="39">
        <f>355+J24</f>
        <v>412</v>
      </c>
      <c r="O24" s="32"/>
      <c r="P24" s="33"/>
    </row>
    <row r="25" spans="2:16" x14ac:dyDescent="0.25">
      <c r="B25" s="19" t="s">
        <v>27</v>
      </c>
      <c r="C25" s="22" t="s">
        <v>17</v>
      </c>
      <c r="D25" s="3" t="s">
        <v>19</v>
      </c>
      <c r="E25" s="15">
        <v>21740</v>
      </c>
      <c r="F25" s="3" t="s">
        <v>21</v>
      </c>
      <c r="G25" s="27">
        <v>1</v>
      </c>
      <c r="H25" s="36">
        <v>218</v>
      </c>
      <c r="I25" s="37">
        <v>33</v>
      </c>
      <c r="J25" s="38">
        <v>27</v>
      </c>
      <c r="K25" s="37">
        <v>16</v>
      </c>
      <c r="L25" s="38">
        <f>1126+H25</f>
        <v>1344</v>
      </c>
      <c r="M25" s="39">
        <f>141+J25</f>
        <v>168</v>
      </c>
      <c r="O25" s="32"/>
      <c r="P25" s="33"/>
    </row>
    <row r="26" spans="2:16" x14ac:dyDescent="0.25">
      <c r="B26" s="19" t="s">
        <v>28</v>
      </c>
      <c r="C26" s="22" t="s">
        <v>16</v>
      </c>
      <c r="D26" s="3" t="s">
        <v>18</v>
      </c>
      <c r="E26" s="15">
        <v>21162</v>
      </c>
      <c r="F26" s="3" t="s">
        <v>20</v>
      </c>
      <c r="G26" s="27">
        <v>1</v>
      </c>
      <c r="H26" s="38">
        <v>612</v>
      </c>
      <c r="I26" s="37">
        <v>36</v>
      </c>
      <c r="J26" s="38">
        <v>77</v>
      </c>
      <c r="K26" s="37">
        <v>37</v>
      </c>
      <c r="L26" s="38">
        <f>2542+H26</f>
        <v>3154</v>
      </c>
      <c r="M26" s="39">
        <f>319+J26</f>
        <v>396</v>
      </c>
      <c r="O26" s="32"/>
      <c r="P26" s="33"/>
    </row>
    <row r="27" spans="2:16" ht="15.75" thickBot="1" x14ac:dyDescent="0.3">
      <c r="B27" s="20" t="s">
        <v>29</v>
      </c>
      <c r="C27" s="23" t="s">
        <v>16</v>
      </c>
      <c r="D27" s="14" t="s">
        <v>18</v>
      </c>
      <c r="E27" s="26">
        <v>21162</v>
      </c>
      <c r="F27" s="14" t="s">
        <v>20</v>
      </c>
      <c r="G27" s="27">
        <v>1</v>
      </c>
      <c r="H27" s="40">
        <v>230</v>
      </c>
      <c r="I27" s="40">
        <v>34</v>
      </c>
      <c r="J27" s="41">
        <v>29</v>
      </c>
      <c r="K27" s="40">
        <v>14</v>
      </c>
      <c r="L27" s="41">
        <f>2122+H27</f>
        <v>2352</v>
      </c>
      <c r="M27" s="42">
        <f>267+J27</f>
        <v>296</v>
      </c>
      <c r="O27" s="34"/>
      <c r="P27" s="33"/>
    </row>
    <row r="28" spans="2:16" ht="15.75" thickBot="1" x14ac:dyDescent="0.3">
      <c r="H28" s="43"/>
      <c r="I28" s="43"/>
      <c r="J28" s="43"/>
      <c r="K28" s="43"/>
      <c r="L28" s="43"/>
      <c r="M28" s="43"/>
    </row>
    <row r="29" spans="2:16" x14ac:dyDescent="0.25">
      <c r="F29" s="12" t="s">
        <v>22</v>
      </c>
      <c r="G29" s="29"/>
      <c r="H29" s="44">
        <f>SUM(H24:H27)</f>
        <v>1515</v>
      </c>
      <c r="I29" s="45"/>
      <c r="J29" s="44">
        <f>SUM(J24:J27)</f>
        <v>190</v>
      </c>
      <c r="K29" s="44">
        <f>SUM(K24:K27)</f>
        <v>91</v>
      </c>
      <c r="L29" s="44">
        <f>SUM(L24:L27)</f>
        <v>10132</v>
      </c>
      <c r="M29" s="46">
        <f>SUM(M24:M27)</f>
        <v>1272</v>
      </c>
      <c r="O29" s="35"/>
      <c r="P29" s="35"/>
    </row>
    <row r="30" spans="2:16" ht="15.75" thickBot="1" x14ac:dyDescent="0.3">
      <c r="F30" s="13" t="s">
        <v>23</v>
      </c>
      <c r="G30" s="28">
        <f>AVERAGE(G24:G27)</f>
        <v>1</v>
      </c>
      <c r="H30" s="40">
        <f>AVERAGE(H24:H27)</f>
        <v>378.75</v>
      </c>
      <c r="I30" s="40">
        <f>AVERAGE(I24:I27)</f>
        <v>35.5</v>
      </c>
      <c r="J30" s="40">
        <f>AVERAGE(J24:J27)</f>
        <v>47.5</v>
      </c>
      <c r="K30" s="40">
        <f>AVERAGE(K24:K27)</f>
        <v>22.75</v>
      </c>
      <c r="L30" s="47"/>
      <c r="M30" s="48"/>
    </row>
    <row r="33" spans="2:7" x14ac:dyDescent="0.25">
      <c r="B33" s="25"/>
      <c r="C33" s="25"/>
      <c r="D33" s="25"/>
      <c r="E33" s="25"/>
      <c r="F33" s="25"/>
      <c r="G33" s="25"/>
    </row>
  </sheetData>
  <mergeCells count="12">
    <mergeCell ref="B9:F9"/>
    <mergeCell ref="B7:F7"/>
    <mergeCell ref="B3:H3"/>
    <mergeCell ref="B4:H4"/>
    <mergeCell ref="B6:F6"/>
    <mergeCell ref="B8:F8"/>
    <mergeCell ref="L22:M22"/>
    <mergeCell ref="B10:F10"/>
    <mergeCell ref="B22:F22"/>
    <mergeCell ref="B12:H12"/>
    <mergeCell ref="G22:K22"/>
    <mergeCell ref="B13:G19"/>
  </mergeCells>
  <hyperlinks>
    <hyperlink ref="G9" r:id="rId1"/>
  </hyperlinks>
  <pageMargins left="0.25" right="0.25" top="0.75" bottom="0.75" header="0.3" footer="0.3"/>
  <pageSetup paperSize="5" scale="68"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PublishingExpirationDate xmlns="http://schemas.microsoft.com/sharepoint/v3" xsi:nil="true"/>
  </documentManagement>
</p:properties>
</file>

<file path=customXml/itemProps1.xml><?xml version="1.0" encoding="utf-8"?>
<ds:datastoreItem xmlns:ds="http://schemas.openxmlformats.org/officeDocument/2006/customXml" ds:itemID="{7F15E525-23A0-42A5-991D-B67EF512F899}"/>
</file>

<file path=customXml/itemProps2.xml><?xml version="1.0" encoding="utf-8"?>
<ds:datastoreItem xmlns:ds="http://schemas.openxmlformats.org/officeDocument/2006/customXml" ds:itemID="{3585423E-3399-4DEA-821E-CF44C4B8000C}"/>
</file>

<file path=customXml/itemProps3.xml><?xml version="1.0" encoding="utf-8"?>
<ds:datastoreItem xmlns:ds="http://schemas.openxmlformats.org/officeDocument/2006/customXml" ds:itemID="{C5A49454-ED62-4291-85D2-152D210310C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Grantee Quarterly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2018-08-09T11:18:38Z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