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4.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BrandonW.Bowser\Downloads\"/>
    </mc:Choice>
  </mc:AlternateContent>
  <xr:revisionPtr revIDLastSave="0" documentId="8_{01A8C783-24E0-422E-A881-3036CD2CB2ED}" xr6:coauthVersionLast="47" xr6:coauthVersionMax="47" xr10:uidLastSave="{00000000-0000-0000-0000-000000000000}"/>
  <bookViews>
    <workbookView xWindow="-28920" yWindow="-120" windowWidth="29040" windowHeight="15840" xr2:uid="{AC8A7F0A-BBDA-40AF-AADD-8EA0AFC394E1}"/>
  </bookViews>
  <sheets>
    <sheet name="Instructions" sheetId="1" r:id="rId1"/>
    <sheet name="1 - Applicant and Site Info" sheetId="3" r:id="rId2"/>
    <sheet name="2 - Sytstem Ownership" sheetId="4" r:id="rId3"/>
    <sheet name="3 - Site Energy Profile" sheetId="5" r:id="rId4"/>
    <sheet name="4 - CHP System Information" sheetId="6" r:id="rId5"/>
    <sheet name="5 - Financial Information" sheetId="7" r:id="rId6"/>
    <sheet name="6 - Project Timeline" sheetId="8" r:id="rId7"/>
    <sheet name="7 - Summary and Signature" sheetId="9" r:id="rId8"/>
    <sheet name="HiddenLists" sheetId="2"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6" i="6" l="1"/>
  <c r="C90" i="6"/>
  <c r="C74" i="6"/>
  <c r="C58" i="6"/>
  <c r="F31" i="9" l="1"/>
  <c r="E20" i="9"/>
  <c r="E19" i="9"/>
  <c r="E18" i="9"/>
  <c r="E17" i="9"/>
  <c r="E16" i="9"/>
  <c r="C26" i="8"/>
  <c r="C27" i="8"/>
  <c r="C28" i="8"/>
  <c r="C29" i="8"/>
  <c r="C30" i="8"/>
  <c r="C31" i="8"/>
  <c r="C25" i="8"/>
  <c r="F25" i="8" s="1"/>
  <c r="F31" i="8" l="1"/>
  <c r="AE31" i="8"/>
  <c r="AK31" i="8"/>
  <c r="AC31" i="8"/>
  <c r="U31" i="8"/>
  <c r="M31" i="8"/>
  <c r="AB31" i="8"/>
  <c r="AI31" i="8"/>
  <c r="AA31" i="8"/>
  <c r="S31" i="8"/>
  <c r="K31" i="8"/>
  <c r="T31" i="8"/>
  <c r="AH31" i="8"/>
  <c r="Z31" i="8"/>
  <c r="R31" i="8"/>
  <c r="J31" i="8"/>
  <c r="AM31" i="8"/>
  <c r="E31" i="8"/>
  <c r="AO31" i="8"/>
  <c r="AG31" i="8"/>
  <c r="Y31" i="8"/>
  <c r="Q31" i="8"/>
  <c r="I31" i="8"/>
  <c r="AJ31" i="8"/>
  <c r="L31" i="8"/>
  <c r="AN31" i="8"/>
  <c r="AF31" i="8"/>
  <c r="X31" i="8"/>
  <c r="P31" i="8"/>
  <c r="H31" i="8"/>
  <c r="W31" i="8"/>
  <c r="O31" i="8"/>
  <c r="G31" i="8"/>
  <c r="F30" i="8"/>
  <c r="AL31" i="8"/>
  <c r="AD31" i="8"/>
  <c r="V31" i="8"/>
  <c r="N31" i="8"/>
  <c r="AF30" i="8"/>
  <c r="X30" i="8"/>
  <c r="H30" i="8"/>
  <c r="AM30" i="8"/>
  <c r="W30" i="8"/>
  <c r="O30" i="8"/>
  <c r="AK30" i="8"/>
  <c r="AC30" i="8"/>
  <c r="U30" i="8"/>
  <c r="M30" i="8"/>
  <c r="AI30" i="8"/>
  <c r="K30" i="8"/>
  <c r="F29" i="8"/>
  <c r="AH30" i="8"/>
  <c r="Z30" i="8"/>
  <c r="R30" i="8"/>
  <c r="J30" i="8"/>
  <c r="AJ30" i="8"/>
  <c r="AB30" i="8"/>
  <c r="T30" i="8"/>
  <c r="L30" i="8"/>
  <c r="AA30" i="8"/>
  <c r="S30" i="8"/>
  <c r="AO30" i="8"/>
  <c r="AG30" i="8"/>
  <c r="Y30" i="8"/>
  <c r="Q30" i="8"/>
  <c r="I30" i="8"/>
  <c r="AN30" i="8"/>
  <c r="P30" i="8"/>
  <c r="E30" i="8"/>
  <c r="AE30" i="8"/>
  <c r="G30" i="8"/>
  <c r="AL30" i="8"/>
  <c r="AD30" i="8"/>
  <c r="V30" i="8"/>
  <c r="N30" i="8"/>
  <c r="AE29" i="8"/>
  <c r="O29" i="8"/>
  <c r="AK29" i="8"/>
  <c r="AC29" i="8"/>
  <c r="U29" i="8"/>
  <c r="M29" i="8"/>
  <c r="AF29" i="8"/>
  <c r="AJ29" i="8"/>
  <c r="L29" i="8"/>
  <c r="K29" i="8"/>
  <c r="AH29" i="8"/>
  <c r="Z29" i="8"/>
  <c r="R29" i="8"/>
  <c r="J29" i="8"/>
  <c r="AN29" i="8"/>
  <c r="E29" i="8"/>
  <c r="AB29" i="8"/>
  <c r="T29" i="8"/>
  <c r="AI29" i="8"/>
  <c r="AA29" i="8"/>
  <c r="S29" i="8"/>
  <c r="AO29" i="8"/>
  <c r="AG29" i="8"/>
  <c r="Y29" i="8"/>
  <c r="Q29" i="8"/>
  <c r="I29" i="8"/>
  <c r="X29" i="8"/>
  <c r="P29" i="8"/>
  <c r="H29" i="8"/>
  <c r="AM29" i="8"/>
  <c r="W29" i="8"/>
  <c r="G29" i="8"/>
  <c r="F28" i="8"/>
  <c r="AL29" i="8"/>
  <c r="AD29" i="8"/>
  <c r="V29" i="8"/>
  <c r="N29" i="8"/>
  <c r="AN28" i="8"/>
  <c r="X28" i="8"/>
  <c r="H28" i="8"/>
  <c r="AM28" i="8"/>
  <c r="W28" i="8"/>
  <c r="AK28" i="8"/>
  <c r="AC28" i="8"/>
  <c r="U28" i="8"/>
  <c r="M28" i="8"/>
  <c r="AA28" i="8"/>
  <c r="K28" i="8"/>
  <c r="F27" i="8"/>
  <c r="AH28" i="8"/>
  <c r="Z28" i="8"/>
  <c r="R28" i="8"/>
  <c r="J28" i="8"/>
  <c r="AJ28" i="8"/>
  <c r="AB28" i="8"/>
  <c r="T28" i="8"/>
  <c r="L28" i="8"/>
  <c r="AI28" i="8"/>
  <c r="S28" i="8"/>
  <c r="E28" i="8"/>
  <c r="AO28" i="8"/>
  <c r="AG28" i="8"/>
  <c r="Y28" i="8"/>
  <c r="Q28" i="8"/>
  <c r="I28" i="8"/>
  <c r="AF28" i="8"/>
  <c r="P28" i="8"/>
  <c r="AE28" i="8"/>
  <c r="O28" i="8"/>
  <c r="G28" i="8"/>
  <c r="AL28" i="8"/>
  <c r="AD28" i="8"/>
  <c r="V28" i="8"/>
  <c r="N28" i="8"/>
  <c r="O27" i="8"/>
  <c r="AK27" i="8"/>
  <c r="AC27" i="8"/>
  <c r="U27" i="8"/>
  <c r="M27" i="8"/>
  <c r="W27" i="8"/>
  <c r="AJ27" i="8"/>
  <c r="AB27" i="8"/>
  <c r="T27" i="8"/>
  <c r="L27" i="8"/>
  <c r="K27" i="8"/>
  <c r="AH27" i="8"/>
  <c r="Z27" i="8"/>
  <c r="R27" i="8"/>
  <c r="J27" i="8"/>
  <c r="AI27" i="8"/>
  <c r="S27" i="8"/>
  <c r="AO27" i="8"/>
  <c r="AG27" i="8"/>
  <c r="Y27" i="8"/>
  <c r="Q27" i="8"/>
  <c r="I27" i="8"/>
  <c r="AA27" i="8"/>
  <c r="AN27" i="8"/>
  <c r="AF27" i="8"/>
  <c r="X27" i="8"/>
  <c r="P27" i="8"/>
  <c r="H27" i="8"/>
  <c r="AM27" i="8"/>
  <c r="AE27" i="8"/>
  <c r="G27" i="8"/>
  <c r="E27" i="8"/>
  <c r="AL27" i="8"/>
  <c r="AD27" i="8"/>
  <c r="V27" i="8"/>
  <c r="N27" i="8"/>
  <c r="M25" i="8"/>
  <c r="J26" i="8"/>
  <c r="N25" i="8"/>
  <c r="AG26" i="8"/>
  <c r="I26" i="8"/>
  <c r="U25" i="8"/>
  <c r="AN26" i="8"/>
  <c r="AF26" i="8"/>
  <c r="X26" i="8"/>
  <c r="P26" i="8"/>
  <c r="H26" i="8"/>
  <c r="AJ25" i="8"/>
  <c r="AB25" i="8"/>
  <c r="T25" i="8"/>
  <c r="L25" i="8"/>
  <c r="AH26" i="8"/>
  <c r="V25" i="8"/>
  <c r="AO26" i="8"/>
  <c r="Q26" i="8"/>
  <c r="AK25" i="8"/>
  <c r="AM26" i="8"/>
  <c r="AE26" i="8"/>
  <c r="W26" i="8"/>
  <c r="O26" i="8"/>
  <c r="G26" i="8"/>
  <c r="AI25" i="8"/>
  <c r="AA25" i="8"/>
  <c r="S25" i="8"/>
  <c r="K25" i="8"/>
  <c r="R26" i="8"/>
  <c r="AD25" i="8"/>
  <c r="Y26" i="8"/>
  <c r="AC25" i="8"/>
  <c r="AL26" i="8"/>
  <c r="AD26" i="8"/>
  <c r="V26" i="8"/>
  <c r="N26" i="8"/>
  <c r="F26" i="8"/>
  <c r="AH25" i="8"/>
  <c r="Z25" i="8"/>
  <c r="R25" i="8"/>
  <c r="J25" i="8"/>
  <c r="I25" i="8"/>
  <c r="Z26" i="8"/>
  <c r="AK26" i="8"/>
  <c r="AC26" i="8"/>
  <c r="U26" i="8"/>
  <c r="M26" i="8"/>
  <c r="AO25" i="8"/>
  <c r="AG25" i="8"/>
  <c r="Y25" i="8"/>
  <c r="Q25" i="8"/>
  <c r="E25" i="8"/>
  <c r="AJ26" i="8"/>
  <c r="AB26" i="8"/>
  <c r="T26" i="8"/>
  <c r="L26" i="8"/>
  <c r="AN25" i="8"/>
  <c r="AF25" i="8"/>
  <c r="X25" i="8"/>
  <c r="P25" i="8"/>
  <c r="H25" i="8"/>
  <c r="E26" i="8"/>
  <c r="AI26" i="8"/>
  <c r="AA26" i="8"/>
  <c r="S26" i="8"/>
  <c r="K26" i="8"/>
  <c r="AM25" i="8"/>
  <c r="AE25" i="8"/>
  <c r="W25" i="8"/>
  <c r="O25" i="8"/>
  <c r="G25" i="8"/>
  <c r="AL25" i="8"/>
  <c r="L13" i="7" l="1"/>
  <c r="F50" i="7"/>
  <c r="F33" i="7"/>
  <c r="F52" i="7" s="1"/>
  <c r="K127" i="6"/>
  <c r="L127" i="6"/>
  <c r="M127" i="6"/>
  <c r="N127" i="6"/>
  <c r="O127" i="6"/>
  <c r="K128" i="6"/>
  <c r="L128" i="6"/>
  <c r="M128" i="6"/>
  <c r="N128" i="6"/>
  <c r="O128" i="6"/>
  <c r="K129" i="6"/>
  <c r="L129" i="6"/>
  <c r="M129" i="6"/>
  <c r="N129" i="6"/>
  <c r="O129" i="6"/>
  <c r="K130" i="6"/>
  <c r="L130" i="6"/>
  <c r="M130" i="6"/>
  <c r="N130" i="6"/>
  <c r="O130" i="6"/>
  <c r="K131" i="6"/>
  <c r="L131" i="6"/>
  <c r="M131" i="6"/>
  <c r="N131" i="6"/>
  <c r="O131" i="6"/>
  <c r="K132" i="6"/>
  <c r="L132" i="6"/>
  <c r="M132" i="6"/>
  <c r="N132" i="6"/>
  <c r="O132" i="6"/>
  <c r="K133" i="6"/>
  <c r="L133" i="6"/>
  <c r="M133" i="6"/>
  <c r="N133" i="6"/>
  <c r="O133" i="6"/>
  <c r="K134" i="6"/>
  <c r="L134" i="6"/>
  <c r="M134" i="6"/>
  <c r="N134" i="6"/>
  <c r="O134" i="6"/>
  <c r="K135" i="6"/>
  <c r="L135" i="6"/>
  <c r="M135" i="6"/>
  <c r="N135" i="6"/>
  <c r="O135" i="6"/>
  <c r="K136" i="6"/>
  <c r="L136" i="6"/>
  <c r="M136" i="6"/>
  <c r="N136" i="6"/>
  <c r="O136" i="6"/>
  <c r="K137" i="6"/>
  <c r="L137" i="6"/>
  <c r="M137" i="6"/>
  <c r="N137" i="6"/>
  <c r="O137" i="6"/>
  <c r="L126" i="6"/>
  <c r="M126" i="6"/>
  <c r="N126" i="6"/>
  <c r="O126" i="6"/>
  <c r="K126" i="6"/>
  <c r="V138" i="6"/>
  <c r="J119" i="6"/>
  <c r="G119" i="6"/>
  <c r="F119" i="6"/>
  <c r="U119" i="6" s="1"/>
  <c r="D119" i="6"/>
  <c r="E119" i="6" s="1"/>
  <c r="J118" i="6"/>
  <c r="G118" i="6"/>
  <c r="F118" i="6"/>
  <c r="U118" i="6" s="1"/>
  <c r="D118" i="6"/>
  <c r="E118" i="6" s="1"/>
  <c r="J117" i="6"/>
  <c r="G117" i="6"/>
  <c r="F117" i="6"/>
  <c r="U117" i="6" s="1"/>
  <c r="D117" i="6"/>
  <c r="E117" i="6" s="1"/>
  <c r="J116" i="6"/>
  <c r="G116" i="6"/>
  <c r="F116" i="6"/>
  <c r="U116" i="6" s="1"/>
  <c r="D116" i="6"/>
  <c r="E116" i="6" s="1"/>
  <c r="J115" i="6"/>
  <c r="G115" i="6"/>
  <c r="F115" i="6"/>
  <c r="D115" i="6"/>
  <c r="J114" i="6"/>
  <c r="G114" i="6"/>
  <c r="F114" i="6"/>
  <c r="U114" i="6" s="1"/>
  <c r="D114" i="6"/>
  <c r="E114" i="6" s="1"/>
  <c r="J113" i="6"/>
  <c r="G113" i="6"/>
  <c r="F113" i="6"/>
  <c r="U113" i="6" s="1"/>
  <c r="D113" i="6"/>
  <c r="J112" i="6"/>
  <c r="G112" i="6"/>
  <c r="F112" i="6"/>
  <c r="U112" i="6" s="1"/>
  <c r="D112" i="6"/>
  <c r="E112" i="6" s="1"/>
  <c r="J111" i="6"/>
  <c r="G111" i="6"/>
  <c r="F111" i="6"/>
  <c r="U111" i="6" s="1"/>
  <c r="D111" i="6"/>
  <c r="E111" i="6" s="1"/>
  <c r="J110" i="6"/>
  <c r="G110" i="6"/>
  <c r="F110" i="6"/>
  <c r="U110" i="6" s="1"/>
  <c r="D110" i="6"/>
  <c r="E110" i="6" s="1"/>
  <c r="J109" i="6"/>
  <c r="G109" i="6"/>
  <c r="F109" i="6"/>
  <c r="D109" i="6"/>
  <c r="J108" i="6"/>
  <c r="G108" i="6"/>
  <c r="F108" i="6"/>
  <c r="U108" i="6" s="1"/>
  <c r="D108" i="6"/>
  <c r="E108" i="6" s="1"/>
  <c r="V120" i="6"/>
  <c r="Q120" i="6"/>
  <c r="O120" i="6"/>
  <c r="N120" i="6"/>
  <c r="M120" i="6"/>
  <c r="L120" i="6"/>
  <c r="K120" i="6"/>
  <c r="C120" i="6"/>
  <c r="P119" i="6"/>
  <c r="H119" i="6"/>
  <c r="I119" i="6" s="1"/>
  <c r="P118" i="6"/>
  <c r="P117" i="6"/>
  <c r="P116" i="6"/>
  <c r="P115" i="6"/>
  <c r="E115" i="6"/>
  <c r="P114" i="6"/>
  <c r="P113" i="6"/>
  <c r="E113" i="6"/>
  <c r="P112" i="6"/>
  <c r="P111" i="6"/>
  <c r="P110" i="6"/>
  <c r="P109" i="6"/>
  <c r="E109" i="6"/>
  <c r="P108" i="6"/>
  <c r="J103" i="6"/>
  <c r="G103" i="6"/>
  <c r="F103" i="6"/>
  <c r="U103" i="6" s="1"/>
  <c r="D103" i="6"/>
  <c r="E103" i="6" s="1"/>
  <c r="J102" i="6"/>
  <c r="G102" i="6"/>
  <c r="H102" i="6" s="1"/>
  <c r="I102" i="6" s="1"/>
  <c r="F102" i="6"/>
  <c r="U102" i="6" s="1"/>
  <c r="D102" i="6"/>
  <c r="E102" i="6" s="1"/>
  <c r="J101" i="6"/>
  <c r="G101" i="6"/>
  <c r="F101" i="6"/>
  <c r="U101" i="6" s="1"/>
  <c r="D101" i="6"/>
  <c r="E101" i="6" s="1"/>
  <c r="J100" i="6"/>
  <c r="G100" i="6"/>
  <c r="F100" i="6"/>
  <c r="U100" i="6" s="1"/>
  <c r="D100" i="6"/>
  <c r="E100" i="6" s="1"/>
  <c r="J99" i="6"/>
  <c r="G99" i="6"/>
  <c r="F99" i="6"/>
  <c r="U99" i="6" s="1"/>
  <c r="D99" i="6"/>
  <c r="E99" i="6" s="1"/>
  <c r="J98" i="6"/>
  <c r="G98" i="6"/>
  <c r="F98" i="6"/>
  <c r="U98" i="6" s="1"/>
  <c r="D98" i="6"/>
  <c r="J97" i="6"/>
  <c r="G97" i="6"/>
  <c r="F97" i="6"/>
  <c r="U97" i="6" s="1"/>
  <c r="D97" i="6"/>
  <c r="E97" i="6" s="1"/>
  <c r="J96" i="6"/>
  <c r="G96" i="6"/>
  <c r="F96" i="6"/>
  <c r="U96" i="6" s="1"/>
  <c r="D96" i="6"/>
  <c r="J95" i="6"/>
  <c r="G95" i="6"/>
  <c r="F95" i="6"/>
  <c r="U95" i="6" s="1"/>
  <c r="D95" i="6"/>
  <c r="E95" i="6" s="1"/>
  <c r="J94" i="6"/>
  <c r="G94" i="6"/>
  <c r="F94" i="6"/>
  <c r="D94" i="6"/>
  <c r="J93" i="6"/>
  <c r="G93" i="6"/>
  <c r="F93" i="6"/>
  <c r="U93" i="6" s="1"/>
  <c r="D93" i="6"/>
  <c r="E93" i="6" s="1"/>
  <c r="J92" i="6"/>
  <c r="G92" i="6"/>
  <c r="F92" i="6"/>
  <c r="U92" i="6" s="1"/>
  <c r="D92" i="6"/>
  <c r="V104" i="6"/>
  <c r="Q104" i="6"/>
  <c r="O104" i="6"/>
  <c r="N104" i="6"/>
  <c r="M104" i="6"/>
  <c r="L104" i="6"/>
  <c r="K104" i="6"/>
  <c r="C104" i="6"/>
  <c r="P103" i="6"/>
  <c r="P102" i="6"/>
  <c r="P101" i="6"/>
  <c r="P100" i="6"/>
  <c r="H100" i="6"/>
  <c r="I100" i="6" s="1"/>
  <c r="P99" i="6"/>
  <c r="P98" i="6"/>
  <c r="E98" i="6"/>
  <c r="P97" i="6"/>
  <c r="P96" i="6"/>
  <c r="E96" i="6"/>
  <c r="P95" i="6"/>
  <c r="P94" i="6"/>
  <c r="E94" i="6"/>
  <c r="P93" i="6"/>
  <c r="P92" i="6"/>
  <c r="E92" i="6"/>
  <c r="J87" i="6"/>
  <c r="G87" i="6"/>
  <c r="F87" i="6"/>
  <c r="U87" i="6" s="1"/>
  <c r="J86" i="6"/>
  <c r="G86" i="6"/>
  <c r="F86" i="6"/>
  <c r="J85" i="6"/>
  <c r="G85" i="6"/>
  <c r="F85" i="6"/>
  <c r="U85" i="6" s="1"/>
  <c r="J84" i="6"/>
  <c r="G84" i="6"/>
  <c r="F84" i="6"/>
  <c r="U84" i="6" s="1"/>
  <c r="J83" i="6"/>
  <c r="G83" i="6"/>
  <c r="F83" i="6"/>
  <c r="U83" i="6" s="1"/>
  <c r="J82" i="6"/>
  <c r="G82" i="6"/>
  <c r="F82" i="6"/>
  <c r="U82" i="6" s="1"/>
  <c r="J81" i="6"/>
  <c r="G81" i="6"/>
  <c r="F81" i="6"/>
  <c r="U81" i="6" s="1"/>
  <c r="J80" i="6"/>
  <c r="G80" i="6"/>
  <c r="F80" i="6"/>
  <c r="J79" i="6"/>
  <c r="G79" i="6"/>
  <c r="F79" i="6"/>
  <c r="U79" i="6" s="1"/>
  <c r="J78" i="6"/>
  <c r="G78" i="6"/>
  <c r="F78" i="6"/>
  <c r="J77" i="6"/>
  <c r="G77" i="6"/>
  <c r="F77" i="6"/>
  <c r="U77" i="6" s="1"/>
  <c r="J76" i="6"/>
  <c r="G76" i="6"/>
  <c r="F76" i="6"/>
  <c r="D87" i="6"/>
  <c r="E87" i="6" s="1"/>
  <c r="D86" i="6"/>
  <c r="D85" i="6"/>
  <c r="E85" i="6" s="1"/>
  <c r="D84" i="6"/>
  <c r="E84" i="6" s="1"/>
  <c r="D83" i="6"/>
  <c r="E83" i="6" s="1"/>
  <c r="D82" i="6"/>
  <c r="D81" i="6"/>
  <c r="E81" i="6" s="1"/>
  <c r="D80" i="6"/>
  <c r="E80" i="6" s="1"/>
  <c r="D79" i="6"/>
  <c r="D129" i="6" s="1"/>
  <c r="D78" i="6"/>
  <c r="E78" i="6" s="1"/>
  <c r="D77" i="6"/>
  <c r="D76" i="6"/>
  <c r="E76" i="6" s="1"/>
  <c r="V88" i="6"/>
  <c r="Q88" i="6"/>
  <c r="O88" i="6"/>
  <c r="N88" i="6"/>
  <c r="M88" i="6"/>
  <c r="L88" i="6"/>
  <c r="K88" i="6"/>
  <c r="C88" i="6"/>
  <c r="P87" i="6"/>
  <c r="H87" i="6"/>
  <c r="I87" i="6" s="1"/>
  <c r="P86" i="6"/>
  <c r="E86" i="6"/>
  <c r="P85" i="6"/>
  <c r="P84" i="6"/>
  <c r="P83" i="6"/>
  <c r="P82" i="6"/>
  <c r="E82" i="6"/>
  <c r="P81" i="6"/>
  <c r="P80" i="6"/>
  <c r="P79" i="6"/>
  <c r="P78" i="6"/>
  <c r="P77" i="6"/>
  <c r="E77" i="6"/>
  <c r="P76" i="6"/>
  <c r="Q72" i="6"/>
  <c r="L72" i="6"/>
  <c r="M72" i="6"/>
  <c r="N72" i="6"/>
  <c r="O72" i="6"/>
  <c r="K72" i="6"/>
  <c r="V72" i="6"/>
  <c r="P61" i="6"/>
  <c r="P62" i="6"/>
  <c r="P63" i="6"/>
  <c r="P64" i="6"/>
  <c r="P65" i="6"/>
  <c r="P66" i="6"/>
  <c r="P67" i="6"/>
  <c r="P68" i="6"/>
  <c r="P69" i="6"/>
  <c r="P70" i="6"/>
  <c r="P71" i="6"/>
  <c r="P60" i="6"/>
  <c r="C72" i="6"/>
  <c r="J61" i="6"/>
  <c r="J62" i="6"/>
  <c r="J63" i="6"/>
  <c r="J64" i="6"/>
  <c r="J65" i="6"/>
  <c r="J66" i="6"/>
  <c r="J67" i="6"/>
  <c r="J68" i="6"/>
  <c r="J69" i="6"/>
  <c r="J70" i="6"/>
  <c r="J71" i="6"/>
  <c r="J60" i="6"/>
  <c r="G61" i="6"/>
  <c r="G62" i="6"/>
  <c r="G63" i="6"/>
  <c r="G64" i="6"/>
  <c r="G65" i="6"/>
  <c r="G66" i="6"/>
  <c r="G67" i="6"/>
  <c r="G68" i="6"/>
  <c r="G69" i="6"/>
  <c r="G70" i="6"/>
  <c r="G71" i="6"/>
  <c r="G60" i="6"/>
  <c r="F61" i="6"/>
  <c r="U61" i="6" s="1"/>
  <c r="F62" i="6"/>
  <c r="F63" i="6"/>
  <c r="U63" i="6" s="1"/>
  <c r="F64" i="6"/>
  <c r="H64" i="6" s="1"/>
  <c r="I64" i="6" s="1"/>
  <c r="F65" i="6"/>
  <c r="H65" i="6" s="1"/>
  <c r="I65" i="6" s="1"/>
  <c r="F66" i="6"/>
  <c r="F67" i="6"/>
  <c r="H67" i="6" s="1"/>
  <c r="I67" i="6" s="1"/>
  <c r="F68" i="6"/>
  <c r="H68" i="6" s="1"/>
  <c r="I68" i="6" s="1"/>
  <c r="F69" i="6"/>
  <c r="U69" i="6" s="1"/>
  <c r="F70" i="6"/>
  <c r="F136" i="6" s="1"/>
  <c r="F71" i="6"/>
  <c r="F60" i="6"/>
  <c r="U60" i="6" s="1"/>
  <c r="E68" i="6"/>
  <c r="D61" i="6"/>
  <c r="D62" i="6"/>
  <c r="D63" i="6"/>
  <c r="E63" i="6" s="1"/>
  <c r="D64" i="6"/>
  <c r="D65" i="6"/>
  <c r="D66" i="6"/>
  <c r="D132" i="6" s="1"/>
  <c r="D67" i="6"/>
  <c r="E67" i="6" s="1"/>
  <c r="D68" i="6"/>
  <c r="D69" i="6"/>
  <c r="E69" i="6" s="1"/>
  <c r="S69" i="6" s="1"/>
  <c r="D70" i="6"/>
  <c r="D71" i="6"/>
  <c r="E71" i="6" s="1"/>
  <c r="D60" i="6"/>
  <c r="K49" i="6"/>
  <c r="L49" i="6"/>
  <c r="N49" i="6"/>
  <c r="J49" i="6"/>
  <c r="M46" i="6"/>
  <c r="O46" i="6" s="1"/>
  <c r="M47" i="6"/>
  <c r="O47" i="6" s="1"/>
  <c r="M48" i="6"/>
  <c r="O48" i="6" s="1"/>
  <c r="M45" i="6"/>
  <c r="O45" i="6" s="1"/>
  <c r="B24" i="6"/>
  <c r="I26" i="6" s="1"/>
  <c r="E77" i="5"/>
  <c r="E74" i="5"/>
  <c r="E57" i="5"/>
  <c r="E40" i="5"/>
  <c r="G144" i="5"/>
  <c r="F144" i="5"/>
  <c r="E144" i="5"/>
  <c r="F143" i="5"/>
  <c r="F142" i="5"/>
  <c r="F141" i="5"/>
  <c r="F140" i="5"/>
  <c r="F139" i="5"/>
  <c r="F138" i="5"/>
  <c r="F137" i="5"/>
  <c r="F136" i="5"/>
  <c r="F135" i="5"/>
  <c r="F134" i="5"/>
  <c r="F133" i="5"/>
  <c r="F132" i="5"/>
  <c r="G128" i="5"/>
  <c r="F128" i="5"/>
  <c r="E128" i="5"/>
  <c r="F127" i="5"/>
  <c r="F126" i="5"/>
  <c r="F125" i="5"/>
  <c r="F124" i="5"/>
  <c r="F123" i="5"/>
  <c r="F122" i="5"/>
  <c r="F121" i="5"/>
  <c r="F120" i="5"/>
  <c r="F119" i="5"/>
  <c r="F118" i="5"/>
  <c r="F117" i="5"/>
  <c r="F116" i="5"/>
  <c r="F101" i="5"/>
  <c r="F102" i="5"/>
  <c r="F103" i="5"/>
  <c r="F104" i="5"/>
  <c r="F105" i="5"/>
  <c r="F106" i="5"/>
  <c r="F107" i="5"/>
  <c r="F108" i="5"/>
  <c r="F109" i="5"/>
  <c r="F110" i="5"/>
  <c r="F111" i="5"/>
  <c r="F112" i="5"/>
  <c r="F100" i="5"/>
  <c r="G112" i="5"/>
  <c r="E112" i="5"/>
  <c r="G73" i="5"/>
  <c r="F73" i="5"/>
  <c r="E73" i="5"/>
  <c r="G56" i="5"/>
  <c r="F56" i="5"/>
  <c r="E56" i="5"/>
  <c r="F39" i="5"/>
  <c r="G39" i="5"/>
  <c r="H111" i="6" l="1"/>
  <c r="I111" i="6" s="1"/>
  <c r="H113" i="6"/>
  <c r="I113" i="6" s="1"/>
  <c r="T102" i="6"/>
  <c r="H84" i="6"/>
  <c r="I84" i="6" s="1"/>
  <c r="H79" i="6"/>
  <c r="I79" i="6" s="1"/>
  <c r="N138" i="6"/>
  <c r="S71" i="6"/>
  <c r="H81" i="6"/>
  <c r="I81" i="6" s="1"/>
  <c r="H116" i="6"/>
  <c r="I116" i="6" s="1"/>
  <c r="H118" i="6"/>
  <c r="I118" i="6" s="1"/>
  <c r="D127" i="6"/>
  <c r="H95" i="6"/>
  <c r="I95" i="6" s="1"/>
  <c r="H97" i="6"/>
  <c r="I97" i="6" s="1"/>
  <c r="H101" i="6"/>
  <c r="I101" i="6" s="1"/>
  <c r="H103" i="6"/>
  <c r="I103" i="6" s="1"/>
  <c r="R103" i="6" s="1"/>
  <c r="E66" i="6"/>
  <c r="S66" i="6" s="1"/>
  <c r="H66" i="6"/>
  <c r="I66" i="6" s="1"/>
  <c r="D131" i="6"/>
  <c r="E61" i="6"/>
  <c r="S61" i="6" s="1"/>
  <c r="H77" i="6"/>
  <c r="I77" i="6" s="1"/>
  <c r="H85" i="6"/>
  <c r="I85" i="6" s="1"/>
  <c r="H109" i="6"/>
  <c r="I109" i="6" s="1"/>
  <c r="R109" i="6" s="1"/>
  <c r="H117" i="6"/>
  <c r="I117" i="6" s="1"/>
  <c r="L14" i="7"/>
  <c r="F23" i="9"/>
  <c r="H93" i="6"/>
  <c r="I93" i="6" s="1"/>
  <c r="T93" i="6" s="1"/>
  <c r="L32" i="7"/>
  <c r="F29" i="9"/>
  <c r="O138" i="6"/>
  <c r="P133" i="6"/>
  <c r="P132" i="6"/>
  <c r="P128" i="6"/>
  <c r="P127" i="6"/>
  <c r="P104" i="6"/>
  <c r="M138" i="6"/>
  <c r="P88" i="6"/>
  <c r="P129" i="6"/>
  <c r="P137" i="6"/>
  <c r="G136" i="6"/>
  <c r="H136" i="6" s="1"/>
  <c r="R113" i="6"/>
  <c r="S113" i="6"/>
  <c r="G134" i="6"/>
  <c r="H98" i="6"/>
  <c r="I98" i="6" s="1"/>
  <c r="R98" i="6" s="1"/>
  <c r="J104" i="6"/>
  <c r="H92" i="6"/>
  <c r="G126" i="6"/>
  <c r="F128" i="6"/>
  <c r="G128" i="6"/>
  <c r="G130" i="6"/>
  <c r="H83" i="6"/>
  <c r="I83" i="6" s="1"/>
  <c r="T83" i="6" s="1"/>
  <c r="J88" i="6"/>
  <c r="G88" i="6"/>
  <c r="P136" i="6"/>
  <c r="P135" i="6"/>
  <c r="S68" i="6"/>
  <c r="S67" i="6"/>
  <c r="P131" i="6"/>
  <c r="P130" i="6"/>
  <c r="S63" i="6"/>
  <c r="P72" i="6"/>
  <c r="S83" i="6"/>
  <c r="G132" i="6"/>
  <c r="J120" i="6"/>
  <c r="T118" i="6"/>
  <c r="G135" i="6"/>
  <c r="G133" i="6"/>
  <c r="G120" i="6"/>
  <c r="H115" i="6"/>
  <c r="I115" i="6" s="1"/>
  <c r="G127" i="6"/>
  <c r="G104" i="6"/>
  <c r="H94" i="6"/>
  <c r="I94" i="6" s="1"/>
  <c r="G131" i="6"/>
  <c r="G137" i="6"/>
  <c r="G129" i="6"/>
  <c r="T81" i="6"/>
  <c r="H80" i="6"/>
  <c r="I80" i="6" s="1"/>
  <c r="T80" i="6" s="1"/>
  <c r="H78" i="6"/>
  <c r="I78" i="6" s="1"/>
  <c r="R78" i="6" s="1"/>
  <c r="H86" i="6"/>
  <c r="I86" i="6" s="1"/>
  <c r="T87" i="6"/>
  <c r="H71" i="6"/>
  <c r="I71" i="6" s="1"/>
  <c r="R71" i="6" s="1"/>
  <c r="D135" i="6"/>
  <c r="E79" i="6"/>
  <c r="E88" i="6" s="1"/>
  <c r="S88" i="6" s="1"/>
  <c r="D137" i="6"/>
  <c r="R116" i="6"/>
  <c r="R117" i="6"/>
  <c r="D134" i="6"/>
  <c r="S116" i="6"/>
  <c r="R97" i="6"/>
  <c r="D126" i="6"/>
  <c r="D130" i="6"/>
  <c r="R84" i="6"/>
  <c r="D136" i="6"/>
  <c r="D128" i="6"/>
  <c r="E65" i="6"/>
  <c r="S65" i="6" s="1"/>
  <c r="D133" i="6"/>
  <c r="E60" i="6"/>
  <c r="S60" i="6" s="1"/>
  <c r="E64" i="6"/>
  <c r="S64" i="6" s="1"/>
  <c r="R68" i="6"/>
  <c r="T67" i="6"/>
  <c r="E70" i="6"/>
  <c r="S70" i="6" s="1"/>
  <c r="E62" i="6"/>
  <c r="S62" i="6" s="1"/>
  <c r="R66" i="6"/>
  <c r="F120" i="6"/>
  <c r="U120" i="6" s="1"/>
  <c r="T111" i="6"/>
  <c r="H110" i="6"/>
  <c r="I110" i="6" s="1"/>
  <c r="T110" i="6" s="1"/>
  <c r="T119" i="6"/>
  <c r="U115" i="6"/>
  <c r="U94" i="6"/>
  <c r="T94" i="6"/>
  <c r="T77" i="6"/>
  <c r="F88" i="6"/>
  <c r="U88" i="6" s="1"/>
  <c r="E147" i="5"/>
  <c r="E148" i="5"/>
  <c r="E79" i="5"/>
  <c r="U136" i="6"/>
  <c r="Q128" i="6"/>
  <c r="Q136" i="6"/>
  <c r="Q129" i="6"/>
  <c r="Q137" i="6"/>
  <c r="Q130" i="6"/>
  <c r="Q126" i="6"/>
  <c r="Q131" i="6"/>
  <c r="Q132" i="6"/>
  <c r="Q133" i="6"/>
  <c r="Q134" i="6"/>
  <c r="Q127" i="6"/>
  <c r="Q135" i="6"/>
  <c r="U70" i="6"/>
  <c r="U62" i="6"/>
  <c r="R67" i="6"/>
  <c r="F135" i="6"/>
  <c r="F131" i="6"/>
  <c r="U131" i="6" s="1"/>
  <c r="F127" i="6"/>
  <c r="T66" i="6"/>
  <c r="F126" i="6"/>
  <c r="U68" i="6"/>
  <c r="T71" i="6"/>
  <c r="F134" i="6"/>
  <c r="U134" i="6" s="1"/>
  <c r="F130" i="6"/>
  <c r="U130" i="6" s="1"/>
  <c r="U67" i="6"/>
  <c r="T68" i="6"/>
  <c r="M49" i="6"/>
  <c r="U66" i="6"/>
  <c r="F137" i="6"/>
  <c r="F133" i="6"/>
  <c r="U133" i="6" s="1"/>
  <c r="F129" i="6"/>
  <c r="U129" i="6" s="1"/>
  <c r="U65" i="6"/>
  <c r="U64" i="6"/>
  <c r="F132" i="6"/>
  <c r="U132" i="6" s="1"/>
  <c r="L15" i="7"/>
  <c r="H18" i="7" s="1"/>
  <c r="U71" i="6"/>
  <c r="K138" i="6"/>
  <c r="P134" i="6"/>
  <c r="L138" i="6"/>
  <c r="P126" i="6"/>
  <c r="H114" i="6"/>
  <c r="I114" i="6" s="1"/>
  <c r="R114" i="6" s="1"/>
  <c r="T117" i="6"/>
  <c r="S109" i="6"/>
  <c r="H112" i="6"/>
  <c r="I112" i="6" s="1"/>
  <c r="R112" i="6" s="1"/>
  <c r="T115" i="6"/>
  <c r="S117" i="6"/>
  <c r="S112" i="6"/>
  <c r="U109" i="6"/>
  <c r="S110" i="6"/>
  <c r="S114" i="6"/>
  <c r="T116" i="6"/>
  <c r="S118" i="6"/>
  <c r="E120" i="6"/>
  <c r="R115" i="6"/>
  <c r="R119" i="6"/>
  <c r="S108" i="6"/>
  <c r="R110" i="6"/>
  <c r="T109" i="6"/>
  <c r="S111" i="6"/>
  <c r="R118" i="6"/>
  <c r="S119" i="6"/>
  <c r="R111" i="6"/>
  <c r="T113" i="6"/>
  <c r="S115" i="6"/>
  <c r="H108" i="6"/>
  <c r="P120" i="6"/>
  <c r="R95" i="6"/>
  <c r="S98" i="6"/>
  <c r="R101" i="6"/>
  <c r="H96" i="6"/>
  <c r="I96" i="6" s="1"/>
  <c r="T96" i="6" s="1"/>
  <c r="H99" i="6"/>
  <c r="I99" i="6" s="1"/>
  <c r="R99" i="6" s="1"/>
  <c r="S94" i="6"/>
  <c r="T100" i="6"/>
  <c r="S102" i="6"/>
  <c r="T103" i="6"/>
  <c r="I92" i="6"/>
  <c r="T92" i="6" s="1"/>
  <c r="R100" i="6"/>
  <c r="T95" i="6"/>
  <c r="S96" i="6"/>
  <c r="S100" i="6"/>
  <c r="E104" i="6"/>
  <c r="R94" i="6"/>
  <c r="R102" i="6"/>
  <c r="T101" i="6"/>
  <c r="T97" i="6"/>
  <c r="F104" i="6"/>
  <c r="U104" i="6" s="1"/>
  <c r="S92" i="6"/>
  <c r="S93" i="6"/>
  <c r="S95" i="6"/>
  <c r="S97" i="6"/>
  <c r="S99" i="6"/>
  <c r="S101" i="6"/>
  <c r="S103" i="6"/>
  <c r="H82" i="6"/>
  <c r="I82" i="6" s="1"/>
  <c r="R82" i="6" s="1"/>
  <c r="T85" i="6"/>
  <c r="U76" i="6"/>
  <c r="U78" i="6"/>
  <c r="U80" i="6"/>
  <c r="U86" i="6"/>
  <c r="R86" i="6"/>
  <c r="S78" i="6"/>
  <c r="S82" i="6"/>
  <c r="S86" i="6"/>
  <c r="S87" i="6"/>
  <c r="R77" i="6"/>
  <c r="R81" i="6"/>
  <c r="R85" i="6"/>
  <c r="T84" i="6"/>
  <c r="R79" i="6"/>
  <c r="R83" i="6"/>
  <c r="R87" i="6"/>
  <c r="S81" i="6"/>
  <c r="S85" i="6"/>
  <c r="S76" i="6"/>
  <c r="S80" i="6"/>
  <c r="S84" i="6"/>
  <c r="T86" i="6"/>
  <c r="H76" i="6"/>
  <c r="S77" i="6"/>
  <c r="H70" i="6"/>
  <c r="I70" i="6" s="1"/>
  <c r="H69" i="6"/>
  <c r="I69" i="6" s="1"/>
  <c r="F72" i="6"/>
  <c r="U72" i="6" s="1"/>
  <c r="J72" i="6"/>
  <c r="H63" i="6"/>
  <c r="I63" i="6" s="1"/>
  <c r="H62" i="6"/>
  <c r="I62" i="6" s="1"/>
  <c r="H61" i="6"/>
  <c r="I61" i="6" s="1"/>
  <c r="G72" i="6"/>
  <c r="H60" i="6"/>
  <c r="I24" i="6"/>
  <c r="I25" i="6"/>
  <c r="H128" i="6" l="1"/>
  <c r="R93" i="6"/>
  <c r="I136" i="6"/>
  <c r="C136" i="6"/>
  <c r="J136" i="6" s="1"/>
  <c r="I128" i="6"/>
  <c r="C128" i="6"/>
  <c r="J128" i="6" s="1"/>
  <c r="S104" i="6"/>
  <c r="T114" i="6"/>
  <c r="U128" i="6"/>
  <c r="T98" i="6"/>
  <c r="T79" i="6"/>
  <c r="S79" i="6"/>
  <c r="R64" i="6"/>
  <c r="E72" i="6"/>
  <c r="S72" i="6" s="1"/>
  <c r="R80" i="6"/>
  <c r="T78" i="6"/>
  <c r="T65" i="6"/>
  <c r="T64" i="6"/>
  <c r="R65" i="6"/>
  <c r="T112" i="6"/>
  <c r="T99" i="6"/>
  <c r="H131" i="6"/>
  <c r="H133" i="6"/>
  <c r="H134" i="6"/>
  <c r="E149" i="5"/>
  <c r="H132" i="6"/>
  <c r="Q138" i="6"/>
  <c r="L16" i="7"/>
  <c r="R70" i="6"/>
  <c r="T70" i="6"/>
  <c r="R62" i="6"/>
  <c r="T62" i="6"/>
  <c r="U127" i="6"/>
  <c r="H127" i="6"/>
  <c r="H137" i="6"/>
  <c r="U137" i="6"/>
  <c r="H135" i="6"/>
  <c r="U135" i="6"/>
  <c r="R63" i="6"/>
  <c r="T63" i="6"/>
  <c r="H129" i="6"/>
  <c r="R69" i="6"/>
  <c r="T69" i="6"/>
  <c r="H130" i="6"/>
  <c r="R61" i="6"/>
  <c r="T61" i="6"/>
  <c r="P138" i="6"/>
  <c r="F25" i="9" s="1"/>
  <c r="S120" i="6"/>
  <c r="I108" i="6"/>
  <c r="H120" i="6"/>
  <c r="R96" i="6"/>
  <c r="H104" i="6"/>
  <c r="I104" i="6"/>
  <c r="R104" i="6" s="1"/>
  <c r="R92" i="6"/>
  <c r="T82" i="6"/>
  <c r="I76" i="6"/>
  <c r="H88" i="6"/>
  <c r="H72" i="6"/>
  <c r="I60" i="6"/>
  <c r="I131" i="6" l="1"/>
  <c r="C131" i="6"/>
  <c r="I130" i="6"/>
  <c r="C130" i="6"/>
  <c r="I137" i="6"/>
  <c r="C137" i="6"/>
  <c r="I132" i="6"/>
  <c r="C132" i="6"/>
  <c r="E136" i="6"/>
  <c r="I135" i="6"/>
  <c r="C135" i="6"/>
  <c r="I133" i="6"/>
  <c r="C133" i="6"/>
  <c r="I127" i="6"/>
  <c r="C127" i="6"/>
  <c r="I129" i="6"/>
  <c r="C129" i="6"/>
  <c r="I134" i="6"/>
  <c r="C134" i="6"/>
  <c r="E128" i="6"/>
  <c r="L26" i="7"/>
  <c r="L30" i="7" s="1"/>
  <c r="L34" i="7" s="1"/>
  <c r="F32" i="9" s="1"/>
  <c r="F30" i="9"/>
  <c r="I72" i="6"/>
  <c r="R60" i="6"/>
  <c r="T60" i="6"/>
  <c r="R108" i="6"/>
  <c r="I120" i="6"/>
  <c r="T108" i="6"/>
  <c r="T104" i="6"/>
  <c r="I88" i="6"/>
  <c r="R76" i="6"/>
  <c r="T76" i="6"/>
  <c r="J137" i="6" l="1"/>
  <c r="E137" i="6"/>
  <c r="J127" i="6"/>
  <c r="E127" i="6"/>
  <c r="J133" i="6"/>
  <c r="E133" i="6"/>
  <c r="R133" i="6" s="1"/>
  <c r="J130" i="6"/>
  <c r="E130" i="6"/>
  <c r="J134" i="6"/>
  <c r="E134" i="6"/>
  <c r="R134" i="6" s="1"/>
  <c r="J135" i="6"/>
  <c r="E135" i="6"/>
  <c r="J131" i="6"/>
  <c r="E131" i="6"/>
  <c r="R131" i="6" s="1"/>
  <c r="S136" i="6"/>
  <c r="T136" i="6"/>
  <c r="S128" i="6"/>
  <c r="T128" i="6"/>
  <c r="R128" i="6"/>
  <c r="J129" i="6"/>
  <c r="E129" i="6"/>
  <c r="R129" i="6" s="1"/>
  <c r="E132" i="6"/>
  <c r="S132" i="6" s="1"/>
  <c r="J132" i="6"/>
  <c r="R136" i="6"/>
  <c r="R72" i="6"/>
  <c r="T72" i="6"/>
  <c r="R120" i="6"/>
  <c r="T120" i="6"/>
  <c r="R88" i="6"/>
  <c r="T88" i="6"/>
  <c r="S133" i="6" l="1"/>
  <c r="T133" i="6"/>
  <c r="S135" i="6"/>
  <c r="T135" i="6"/>
  <c r="R135" i="6"/>
  <c r="S127" i="6"/>
  <c r="R127" i="6"/>
  <c r="T127" i="6"/>
  <c r="S134" i="6"/>
  <c r="T134" i="6"/>
  <c r="S137" i="6"/>
  <c r="T137" i="6"/>
  <c r="R137" i="6"/>
  <c r="R132" i="6"/>
  <c r="S130" i="6"/>
  <c r="R130" i="6"/>
  <c r="T130" i="6"/>
  <c r="S129" i="6"/>
  <c r="T129" i="6"/>
  <c r="S131" i="6"/>
  <c r="T131" i="6"/>
  <c r="T132" i="6"/>
  <c r="E39" i="5"/>
  <c r="E78" i="5" s="1"/>
  <c r="E80" i="5" s="1"/>
  <c r="F138" i="6"/>
  <c r="U138" i="6" s="1"/>
  <c r="U126" i="6"/>
  <c r="G138" i="6"/>
  <c r="H126" i="6"/>
  <c r="C126" i="6" s="1"/>
  <c r="E126" i="6" l="1"/>
  <c r="J126" i="6"/>
  <c r="J138" i="6" s="1"/>
  <c r="H138" i="6"/>
  <c r="F24" i="9" s="1"/>
  <c r="C138" i="6"/>
  <c r="I126" i="6"/>
  <c r="I138" i="6" l="1"/>
  <c r="T126" i="6"/>
  <c r="R126" i="6"/>
  <c r="S126" i="6"/>
  <c r="E138" i="6"/>
  <c r="S138" i="6" s="1"/>
  <c r="R138" i="6" l="1"/>
  <c r="T138" i="6"/>
  <c r="F26" i="9" s="1"/>
</calcChain>
</file>

<file path=xl/sharedStrings.xml><?xml version="1.0" encoding="utf-8"?>
<sst xmlns="http://schemas.openxmlformats.org/spreadsheetml/2006/main" count="881" uniqueCount="502">
  <si>
    <t>Maryland Energy Administration</t>
  </si>
  <si>
    <t>Combined Heat and Power (CHP) Grant Program</t>
  </si>
  <si>
    <t>Fiscal Year 2022 Application Workbook</t>
  </si>
  <si>
    <r>
      <t xml:space="preserve">Upon review of the FOA, please carefully read and complete each tab in this workbook. </t>
    </r>
    <r>
      <rPr>
        <b/>
        <u/>
        <sz val="11"/>
        <color theme="1"/>
        <rFont val="Franklin Gothic Book"/>
        <family val="2"/>
      </rPr>
      <t>All information is required to constitute a complete and accurate FY22 MEA CHP Application Workbook</t>
    </r>
    <r>
      <rPr>
        <b/>
        <sz val="11"/>
        <color theme="1"/>
        <rFont val="Franklin Gothic Book"/>
        <family val="2"/>
      </rPr>
      <t xml:space="preserve">. </t>
    </r>
    <r>
      <rPr>
        <sz val="11"/>
        <color theme="1"/>
        <rFont val="Franklin Gothic Book"/>
        <family val="2"/>
      </rPr>
      <t xml:space="preserve">Applicant organizations will be notified by MEA if any information is missing or requires more clarification and will be given </t>
    </r>
    <r>
      <rPr>
        <b/>
        <sz val="11"/>
        <color theme="1"/>
        <rFont val="Franklin Gothic Book"/>
        <family val="2"/>
      </rPr>
      <t>30 days</t>
    </r>
    <r>
      <rPr>
        <sz val="11"/>
        <color theme="1"/>
        <rFont val="Franklin Gothic Book"/>
        <family val="2"/>
      </rPr>
      <t xml:space="preserve"> to supply this information in accordance with the requirements of the FOA. </t>
    </r>
    <r>
      <rPr>
        <b/>
        <u/>
        <sz val="11"/>
        <color theme="1"/>
        <rFont val="Franklin Gothic Book"/>
        <family val="2"/>
      </rPr>
      <t>PLEASE REMEMBER TO FILL OUT THE SIGNATURE BOXES ON TAB 7</t>
    </r>
    <r>
      <rPr>
        <b/>
        <sz val="11"/>
        <color theme="1"/>
        <rFont val="Franklin Gothic Book"/>
        <family val="2"/>
      </rPr>
      <t>. Workbooks that are not signed by the Applicant organization will not be accepted.</t>
    </r>
  </si>
  <si>
    <t>APPLICATION PACKAGE CHECKLIST</t>
  </si>
  <si>
    <r>
      <t xml:space="preserve">The following checklist provides a list of all documents required to constitute a complete and accurate Application Package to the FY22 MEA CHP Grant Program. Please be sure to include all of these items in your submission to MEA. Applicant organizations will be given </t>
    </r>
    <r>
      <rPr>
        <b/>
        <sz val="11"/>
        <color theme="1"/>
        <rFont val="Franklin Gothic Book"/>
        <family val="2"/>
      </rPr>
      <t>30 days</t>
    </r>
    <r>
      <rPr>
        <sz val="11"/>
        <color theme="1"/>
        <rFont val="Franklin Gothic Book"/>
        <family val="2"/>
      </rPr>
      <t xml:space="preserve"> to supply any missing items or clarifying information in accordance with the requirements of the FOA.</t>
    </r>
  </si>
  <si>
    <t>[Select]</t>
  </si>
  <si>
    <t>Complete</t>
  </si>
  <si>
    <t>Do Not Have</t>
  </si>
  <si>
    <t>Not Applicable</t>
  </si>
  <si>
    <t>Proceed to tab "1 - Applicant and Site Info" upon completing the checklist above.</t>
  </si>
  <si>
    <t>APPLICANT ORGANIZATION INFORMATION</t>
  </si>
  <si>
    <t>Applicant Organization Name:</t>
  </si>
  <si>
    <t>Type of Organization:</t>
  </si>
  <si>
    <t>City:</t>
  </si>
  <si>
    <t>State:</t>
  </si>
  <si>
    <t>Zip Code:</t>
  </si>
  <si>
    <r>
      <t>Instructions</t>
    </r>
    <r>
      <rPr>
        <b/>
        <sz val="11"/>
        <color theme="1"/>
        <rFont val="Franklin Gothic Book"/>
        <family val="2"/>
      </rPr>
      <t>:</t>
    </r>
    <r>
      <rPr>
        <sz val="11"/>
        <color theme="1"/>
        <rFont val="Franklin Gothic Book"/>
        <family val="2"/>
      </rPr>
      <t xml:space="preserve"> Provide all information about the Applicant organization and CHP project site location below. </t>
    </r>
    <r>
      <rPr>
        <b/>
        <u/>
        <sz val="11"/>
        <color theme="1"/>
        <rFont val="Franklin Gothic Book"/>
        <family val="2"/>
      </rPr>
      <t>Please note</t>
    </r>
    <r>
      <rPr>
        <sz val="11"/>
        <color theme="1"/>
        <rFont val="Franklin Gothic Book"/>
        <family val="2"/>
      </rPr>
      <t xml:space="preserve"> that the Applicant organization must be listed as it appears on its IRS Form W9 or, for organizations that are tax-exempt, as it is listed on its charter or articles of incorporation.</t>
    </r>
  </si>
  <si>
    <t>Applicant Organization Address:</t>
  </si>
  <si>
    <t>Critical or Essential Infrastructure</t>
  </si>
  <si>
    <t>Industrial or Manufacturing</t>
  </si>
  <si>
    <t>Greenhouse or Agricultural</t>
  </si>
  <si>
    <t>Chemical or Pharmaceutical/Biopharmaceutical</t>
  </si>
  <si>
    <t>Multifamily Housing</t>
  </si>
  <si>
    <t>State or Local Government</t>
  </si>
  <si>
    <t>Hotel or Hospitality</t>
  </si>
  <si>
    <t>Institutional (College, University, Correctional, etc.)</t>
  </si>
  <si>
    <t>Public or Private School</t>
  </si>
  <si>
    <t>Other (Specify on Tab 6 - Summary and Signature)</t>
  </si>
  <si>
    <t>Federal Tax ID Number:</t>
  </si>
  <si>
    <t>Contact Person Name:</t>
  </si>
  <si>
    <t>Contact Person Title:</t>
  </si>
  <si>
    <t>Email Address:</t>
  </si>
  <si>
    <t>Phone Number:</t>
  </si>
  <si>
    <t>Signatory* Name:</t>
  </si>
  <si>
    <t>Signatory Title:</t>
  </si>
  <si>
    <t>*Individual authorized to sign this Application Workbook and submit the Application Package for the Applicant organization, and, if awarded, enter into a Grant Agreement with MEA.</t>
  </si>
  <si>
    <t>PROJECT SITE INFORMATION</t>
  </si>
  <si>
    <t>Project Site Name:</t>
  </si>
  <si>
    <t>Project Site Address:</t>
  </si>
  <si>
    <t>MD</t>
  </si>
  <si>
    <t>County:</t>
  </si>
  <si>
    <t>Checklist Status</t>
  </si>
  <si>
    <t>Type of Applicant</t>
  </si>
  <si>
    <t>Postal Code</t>
  </si>
  <si>
    <t>AL</t>
  </si>
  <si>
    <t>AK</t>
  </si>
  <si>
    <t>AZ</t>
  </si>
  <si>
    <t>AR</t>
  </si>
  <si>
    <t>CA</t>
  </si>
  <si>
    <t>CO</t>
  </si>
  <si>
    <t>CT</t>
  </si>
  <si>
    <t>DE</t>
  </si>
  <si>
    <t>DC</t>
  </si>
  <si>
    <t>FL</t>
  </si>
  <si>
    <t>GA</t>
  </si>
  <si>
    <t>HI</t>
  </si>
  <si>
    <t>ID</t>
  </si>
  <si>
    <t>IL</t>
  </si>
  <si>
    <t>IN</t>
  </si>
  <si>
    <t>IA</t>
  </si>
  <si>
    <t>KS</t>
  </si>
  <si>
    <t>KY</t>
  </si>
  <si>
    <t>LA</t>
  </si>
  <si>
    <t>ME</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</si>
  <si>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</si>
  <si>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</si>
  <si>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</si>
  <si>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</si>
  <si>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</si>
  <si>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</si>
  <si>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</si>
  <si>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</si>
  <si>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</si>
  <si>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</si>
  <si>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</si>
  <si>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</si>
  <si>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</si>
  <si>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</si>
  <si>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</si>
  <si>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</si>
  <si>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</si>
  <si>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</si>
  <si>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</si>
  <si>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</si>
  <si>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</si>
  <si>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</si>
  <si>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</si>
  <si>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</si>
  <si>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</si>
  <si>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</si>
  <si>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</si>
  <si>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</si>
  <si>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</si>
  <si>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</si>
  <si>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AS</t>
  </si>
  <si>
    <t>GU</t>
  </si>
  <si>
    <t>MH</t>
  </si>
  <si>
    <t>FM</t>
  </si>
  <si>
    <t>MP</t>
  </si>
  <si>
    <t>PW</t>
  </si>
  <si>
    <t>PR</t>
  </si>
  <si>
    <t>VI</t>
  </si>
  <si>
    <t>County</t>
  </si>
  <si>
    <t>Allegany</t>
  </si>
  <si>
    <t>Anne Arundel</t>
  </si>
  <si>
    <t>Baltimore City</t>
  </si>
  <si>
    <t>Baltimore County</t>
  </si>
  <si>
    <t>Calvert</t>
  </si>
  <si>
    <t>Carroll</t>
  </si>
  <si>
    <t>Caroline</t>
  </si>
  <si>
    <t>Cecil</t>
  </si>
  <si>
    <t>Charles</t>
  </si>
  <si>
    <t>Dorchester</t>
  </si>
  <si>
    <t>Frederick</t>
  </si>
  <si>
    <t>Garrett</t>
  </si>
  <si>
    <t>Harford</t>
  </si>
  <si>
    <t>Howard</t>
  </si>
  <si>
    <t>Kent</t>
  </si>
  <si>
    <t>Montgomery</t>
  </si>
  <si>
    <t>Prince George's</t>
  </si>
  <si>
    <t>St. Mary's</t>
  </si>
  <si>
    <t>Somerset</t>
  </si>
  <si>
    <t>Talbot</t>
  </si>
  <si>
    <t>Washington</t>
  </si>
  <si>
    <t>Wicomico</t>
  </si>
  <si>
    <t>Worcester</t>
  </si>
  <si>
    <t>Queen Anne's</t>
  </si>
  <si>
    <t>Congressional District</t>
  </si>
  <si>
    <t>01</t>
  </si>
  <si>
    <t>02</t>
  </si>
  <si>
    <t>03</t>
  </si>
  <si>
    <t>04</t>
  </si>
  <si>
    <t>05</t>
  </si>
  <si>
    <t>06</t>
  </si>
  <si>
    <t>07</t>
  </si>
  <si>
    <t>08</t>
  </si>
  <si>
    <t>Legislative District</t>
  </si>
  <si>
    <t>01A</t>
  </si>
  <si>
    <t>01B</t>
  </si>
  <si>
    <t>01C</t>
  </si>
  <si>
    <t>02A</t>
  </si>
  <si>
    <t>02B</t>
  </si>
  <si>
    <t>03A</t>
  </si>
  <si>
    <t>03B</t>
  </si>
  <si>
    <t>09A</t>
  </si>
  <si>
    <t>09B</t>
  </si>
  <si>
    <t>11</t>
  </si>
  <si>
    <t>10</t>
  </si>
  <si>
    <t>12</t>
  </si>
  <si>
    <t>13</t>
  </si>
  <si>
    <t>14</t>
  </si>
  <si>
    <t>15</t>
  </si>
  <si>
    <t>16</t>
  </si>
  <si>
    <t>17</t>
  </si>
  <si>
    <t>18</t>
  </si>
  <si>
    <t>19</t>
  </si>
  <si>
    <t>20</t>
  </si>
  <si>
    <t>21</t>
  </si>
  <si>
    <t>22</t>
  </si>
  <si>
    <t>23A</t>
  </si>
  <si>
    <t>23B</t>
  </si>
  <si>
    <t>24</t>
  </si>
  <si>
    <t>25</t>
  </si>
  <si>
    <t>26</t>
  </si>
  <si>
    <t>27A</t>
  </si>
  <si>
    <t>27B</t>
  </si>
  <si>
    <t>27C</t>
  </si>
  <si>
    <t>28</t>
  </si>
  <si>
    <t>29A</t>
  </si>
  <si>
    <t>29B</t>
  </si>
  <si>
    <t>29C</t>
  </si>
  <si>
    <t>30A</t>
  </si>
  <si>
    <t>30B</t>
  </si>
  <si>
    <t>31A</t>
  </si>
  <si>
    <t>31B</t>
  </si>
  <si>
    <t>32</t>
  </si>
  <si>
    <t>33</t>
  </si>
  <si>
    <t>34A</t>
  </si>
  <si>
    <t>34B</t>
  </si>
  <si>
    <t>35A</t>
  </si>
  <si>
    <t>35B</t>
  </si>
  <si>
    <t>36</t>
  </si>
  <si>
    <t>37A</t>
  </si>
  <si>
    <t>37B</t>
  </si>
  <si>
    <t>38A</t>
  </si>
  <si>
    <t>38B</t>
  </si>
  <si>
    <t>38C</t>
  </si>
  <si>
    <t>39</t>
  </si>
  <si>
    <t>40</t>
  </si>
  <si>
    <t>41</t>
  </si>
  <si>
    <t>42A</t>
  </si>
  <si>
    <t>42B</t>
  </si>
  <si>
    <t>43</t>
  </si>
  <si>
    <t>44A</t>
  </si>
  <si>
    <t>44B</t>
  </si>
  <si>
    <t>45</t>
  </si>
  <si>
    <t>46</t>
  </si>
  <si>
    <t>47A</t>
  </si>
  <si>
    <t>47B</t>
  </si>
  <si>
    <t>Maryland's Elected Officials Database</t>
  </si>
  <si>
    <t>Number of Buildings Involved in the Project:</t>
  </si>
  <si>
    <t>Congressional District**:</t>
  </si>
  <si>
    <t>MD Legislative District**:</t>
  </si>
  <si>
    <t>**Find your Congressional and Legislative Districts at:</t>
  </si>
  <si>
    <t>Project Site Historical Status***:</t>
  </si>
  <si>
    <t>MHT Status</t>
  </si>
  <si>
    <t>Not Listed in MIHP or NRHP</t>
  </si>
  <si>
    <t>Listed in MIHP</t>
  </si>
  <si>
    <t>Listed in NRHP</t>
  </si>
  <si>
    <t>Listed in MIHP and NRHP</t>
  </si>
  <si>
    <t>Historical Easement</t>
  </si>
  <si>
    <t>Not Sure</t>
  </si>
  <si>
    <t>***Properties located in historic districts as designated by the Maryland Inventory of Historic Properties (MIHP) and/or the National Register of Historic Places (NRHP) must undergo a historical preservation review to determine if the installation of the CHP system creates an adverse impact to the historical significance of the property. If an adverse impact is created, MEA will be unable to grant funding to the project in accordance with Maryland State law. To check the historical status of the project site, MEA recommends using the Maryland Historical Trust's MEDUSA map locator tool, available at:</t>
  </si>
  <si>
    <t>https://mht.maryland.gov/research_medusa2.shtml</t>
  </si>
  <si>
    <r>
      <rPr>
        <b/>
        <sz val="11"/>
        <color theme="1"/>
        <rFont val="Franklin Gothic Book"/>
        <family val="2"/>
      </rPr>
      <t>Complete and accurate FY22 MEA CHP Application Workbook</t>
    </r>
    <r>
      <rPr>
        <b/>
        <i/>
        <sz val="11"/>
        <color theme="1"/>
        <rFont val="Franklin Gothic Book"/>
        <family val="2"/>
      </rPr>
      <t xml:space="preserve"> </t>
    </r>
    <r>
      <rPr>
        <i/>
        <sz val="11"/>
        <color theme="1"/>
        <rFont val="Franklin Gothic Book"/>
        <family val="2"/>
      </rPr>
      <t>(this workbook)</t>
    </r>
  </si>
  <si>
    <r>
      <rPr>
        <b/>
        <sz val="11"/>
        <color theme="1"/>
        <rFont val="Franklin Gothic Book"/>
        <family val="2"/>
      </rPr>
      <t>IRS Form W9</t>
    </r>
    <r>
      <rPr>
        <sz val="11"/>
        <color theme="1"/>
        <rFont val="Franklin Gothic Book"/>
        <family val="2"/>
      </rPr>
      <t xml:space="preserve"> </t>
    </r>
    <r>
      <rPr>
        <i/>
        <sz val="11"/>
        <color theme="1"/>
        <rFont val="Franklin Gothic Book"/>
        <family val="2"/>
      </rPr>
      <t>(Complete, current, and legible for the Applicant organization)</t>
    </r>
  </si>
  <si>
    <r>
      <rPr>
        <b/>
        <sz val="11"/>
        <color theme="1"/>
        <rFont val="Franklin Gothic Book"/>
        <family val="2"/>
      </rPr>
      <t>CHP Feasibility Study</t>
    </r>
    <r>
      <rPr>
        <i/>
        <sz val="11"/>
        <color theme="1"/>
        <rFont val="Franklin Gothic Book"/>
        <family val="2"/>
      </rPr>
      <t xml:space="preserve"> (Application Packages that do not include this will be automatically rejected)</t>
    </r>
  </si>
  <si>
    <r>
      <rPr>
        <b/>
        <sz val="11"/>
        <color theme="1"/>
        <rFont val="Franklin Gothic Book"/>
        <family val="2"/>
      </rPr>
      <t>12 Consecutive Months of Electricity Bills</t>
    </r>
    <r>
      <rPr>
        <sz val="11"/>
        <color theme="1"/>
        <rFont val="Franklin Gothic Book"/>
        <family val="2"/>
      </rPr>
      <t xml:space="preserve"> </t>
    </r>
    <r>
      <rPr>
        <i/>
        <sz val="11"/>
        <color theme="1"/>
        <rFont val="Franklin Gothic Book"/>
        <family val="2"/>
      </rPr>
      <t>(Existing facilities only)</t>
    </r>
  </si>
  <si>
    <r>
      <rPr>
        <b/>
        <sz val="11"/>
        <color theme="1"/>
        <rFont val="Franklin Gothic Book"/>
        <family val="2"/>
      </rPr>
      <t>12 Consecutive Months of Natural Gas/Other Fuel Utility/Provider bills</t>
    </r>
    <r>
      <rPr>
        <sz val="11"/>
        <color theme="1"/>
        <rFont val="Franklin Gothic Book"/>
        <family val="2"/>
      </rPr>
      <t xml:space="preserve"> </t>
    </r>
    <r>
      <rPr>
        <i/>
        <sz val="11"/>
        <color theme="1"/>
        <rFont val="Franklin Gothic Book"/>
        <family val="2"/>
      </rPr>
      <t>(Existing facilities only)</t>
    </r>
  </si>
  <si>
    <r>
      <rPr>
        <b/>
        <sz val="11"/>
        <color theme="1"/>
        <rFont val="Franklin Gothic Book"/>
        <family val="2"/>
      </rPr>
      <t>Energy Baseline Model</t>
    </r>
    <r>
      <rPr>
        <sz val="11"/>
        <color theme="1"/>
        <rFont val="Franklin Gothic Book"/>
        <family val="2"/>
      </rPr>
      <t xml:space="preserve"> </t>
    </r>
    <r>
      <rPr>
        <i/>
        <sz val="11"/>
        <color theme="1"/>
        <rFont val="Franklin Gothic Book"/>
        <family val="2"/>
      </rPr>
      <t>(New construction facilities only)</t>
    </r>
  </si>
  <si>
    <r>
      <rPr>
        <b/>
        <sz val="11"/>
        <color theme="1"/>
        <rFont val="Franklin Gothic Book"/>
        <family val="2"/>
      </rPr>
      <t>Verification of Good Standing</t>
    </r>
    <r>
      <rPr>
        <sz val="11"/>
        <color theme="1"/>
        <rFont val="Franklin Gothic Book"/>
        <family val="2"/>
      </rPr>
      <t xml:space="preserve"> </t>
    </r>
    <r>
      <rPr>
        <i/>
        <sz val="11"/>
        <color theme="1"/>
        <rFont val="Franklin Gothic Book"/>
        <family val="2"/>
      </rPr>
      <t>(If applicable)</t>
    </r>
  </si>
  <si>
    <t>Has a contractor/developer been selected for this project?</t>
  </si>
  <si>
    <t>Y/N</t>
  </si>
  <si>
    <t>Yes</t>
  </si>
  <si>
    <t>No</t>
  </si>
  <si>
    <r>
      <t>Instructions</t>
    </r>
    <r>
      <rPr>
        <b/>
        <sz val="11"/>
        <color theme="1"/>
        <rFont val="Franklin Gothic Book"/>
        <family val="2"/>
      </rPr>
      <t>:</t>
    </r>
    <r>
      <rPr>
        <sz val="11"/>
        <color theme="1"/>
        <rFont val="Franklin Gothic Book"/>
        <family val="2"/>
      </rPr>
      <t xml:space="preserve"> Please answer all of the questions below. If you have selected a contractor/developer for this project, please provide their information as requested. Otherwise, indicate that selection has not yet been made.</t>
    </r>
  </si>
  <si>
    <t>What organization will own the CHP system?</t>
  </si>
  <si>
    <t>System Owner</t>
  </si>
  <si>
    <t>Applicant Organization</t>
  </si>
  <si>
    <t>SYSTEM OWNERSHIP QUESTIONS</t>
  </si>
  <si>
    <t>Not Yet</t>
  </si>
  <si>
    <r>
      <rPr>
        <b/>
        <u/>
        <sz val="11"/>
        <color theme="1"/>
        <rFont val="Franklin Gothic Book"/>
        <family val="2"/>
      </rPr>
      <t>If the Applicant Organization will own the CHP system</t>
    </r>
    <r>
      <rPr>
        <b/>
        <sz val="11"/>
        <color theme="1"/>
        <rFont val="Franklin Gothic Book"/>
        <family val="2"/>
      </rPr>
      <t>,</t>
    </r>
    <r>
      <rPr>
        <sz val="11"/>
        <color theme="1"/>
        <rFont val="Franklin Gothic Book"/>
        <family val="2"/>
      </rPr>
      <t xml:space="preserve"> briefly describe how operation and maintenance take place. Include information on what staff will be responsible, or if it will be handled under contract from the CHP provider/other party.
</t>
    </r>
    <r>
      <rPr>
        <b/>
        <u/>
        <sz val="11"/>
        <color theme="1"/>
        <rFont val="Franklin Gothic Book"/>
        <family val="2"/>
      </rPr>
      <t>If the CHP system will be owned and operated by the contractor/developer</t>
    </r>
    <r>
      <rPr>
        <b/>
        <sz val="11"/>
        <color theme="1"/>
        <rFont val="Franklin Gothic Book"/>
        <family val="2"/>
      </rPr>
      <t>,</t>
    </r>
    <r>
      <rPr>
        <sz val="11"/>
        <color theme="1"/>
        <rFont val="Franklin Gothic Book"/>
        <family val="2"/>
      </rPr>
      <t xml:space="preserve"> please briefly describe the structure of the power purchase agreement (PPA).</t>
    </r>
  </si>
  <si>
    <t>Developer/Third Party</t>
  </si>
  <si>
    <t>CONTRACTOR/DEVELOPER INFORMATION (IF AVAILABLE)</t>
  </si>
  <si>
    <t>Developer/Contractor Name:</t>
  </si>
  <si>
    <t>Developer/Contractor Address:</t>
  </si>
  <si>
    <t>MHIC Number*:</t>
  </si>
  <si>
    <t>*Look up an organization's MHIC information here:</t>
  </si>
  <si>
    <t>Maryland Department of Labor Home Improvement Public Inquiry System</t>
  </si>
  <si>
    <t>TAB 1 - APPLICANT AND PROJECT SITE INFORMATION</t>
  </si>
  <si>
    <t>TAB 2 - SYSTEM OWNERSHIP AND CONTRACTOR/DEVELOPER INFORMATION</t>
  </si>
  <si>
    <t>TAB 3 - PROJECT SITE ENERGY PROFILE</t>
  </si>
  <si>
    <r>
      <t>Instructions</t>
    </r>
    <r>
      <rPr>
        <b/>
        <sz val="11"/>
        <color theme="1"/>
        <rFont val="Franklin Gothic Book"/>
        <family val="2"/>
      </rPr>
      <t>:</t>
    </r>
    <r>
      <rPr>
        <sz val="11"/>
        <color theme="1"/>
        <rFont val="Franklin Gothic Book"/>
        <family val="2"/>
      </rPr>
      <t xml:space="preserve"> Please provide month-by-month energy consumption information for the project site in the tables below. </t>
    </r>
    <r>
      <rPr>
        <b/>
        <u/>
        <sz val="11"/>
        <color theme="1"/>
        <rFont val="Franklin Gothic Book"/>
        <family val="2"/>
      </rPr>
      <t>If the facility is new construction</t>
    </r>
    <r>
      <rPr>
        <b/>
        <sz val="11"/>
        <color theme="1"/>
        <rFont val="Franklin Gothic Book"/>
        <family val="2"/>
      </rPr>
      <t>,</t>
    </r>
    <r>
      <rPr>
        <sz val="11"/>
        <color theme="1"/>
        <rFont val="Franklin Gothic Book"/>
        <family val="2"/>
      </rPr>
      <t xml:space="preserve"> provide modeled energy consumption for all loads.</t>
    </r>
  </si>
  <si>
    <t>ELECTRICITY PROFILE</t>
  </si>
  <si>
    <t>Select your electric utility provider:</t>
  </si>
  <si>
    <t>Electric Utilities</t>
  </si>
  <si>
    <t>Baltimore Gas &amp; Electric (BGE)</t>
  </si>
  <si>
    <t>Potomac-Edison (PE)</t>
  </si>
  <si>
    <t>Pepco</t>
  </si>
  <si>
    <t>SMECO</t>
  </si>
  <si>
    <t>Delmarva Power &amp; Light (DPL)</t>
  </si>
  <si>
    <t>Choptank Electric Cooperative</t>
  </si>
  <si>
    <t>If Other, specify:</t>
  </si>
  <si>
    <t>Current all-in electricity rate ($/kWh):</t>
  </si>
  <si>
    <t>*To include standby charge, if currently known</t>
  </si>
  <si>
    <t>Anticipated all-in electricity rate after CHP is installed ($/kWh)*:</t>
  </si>
  <si>
    <t>Up to three (3) electric utility accounts' consumption inforamtion can be entered into the tables below. If additional tables are needed, please submit a supplementary spreadsheet workbook with these accounts in a format that matches the tables below with your Application Package.</t>
  </si>
  <si>
    <t>Electric Utility Account Number:</t>
  </si>
  <si>
    <t>Month</t>
  </si>
  <si>
    <t>January</t>
  </si>
  <si>
    <t>February</t>
  </si>
  <si>
    <t>March</t>
  </si>
  <si>
    <t>April</t>
  </si>
  <si>
    <t>May</t>
  </si>
  <si>
    <t>June</t>
  </si>
  <si>
    <t>July</t>
  </si>
  <si>
    <t>August</t>
  </si>
  <si>
    <t>September</t>
  </si>
  <si>
    <t>October</t>
  </si>
  <si>
    <t>November</t>
  </si>
  <si>
    <t>December</t>
  </si>
  <si>
    <t>Year</t>
  </si>
  <si>
    <t>Usage (kWh)</t>
  </si>
  <si>
    <t>Demand (kW)</t>
  </si>
  <si>
    <t>Total Cost ($)</t>
  </si>
  <si>
    <t>TOTALS</t>
  </si>
  <si>
    <r>
      <t xml:space="preserve">Enter all utility information in the table to the left as it pertains to corresponding utility bills. Utility information </t>
    </r>
    <r>
      <rPr>
        <b/>
        <u val="singleAccounting"/>
        <sz val="11"/>
        <color theme="1"/>
        <rFont val="Franklin Gothic Book"/>
        <family val="2"/>
      </rPr>
      <t>must be for the twelve (12) most recent consecutive months of normal site operation</t>
    </r>
    <r>
      <rPr>
        <b/>
        <sz val="11"/>
        <color theme="1"/>
        <rFont val="Franklin Gothic Book"/>
        <family val="2"/>
      </rPr>
      <t xml:space="preserve">. </t>
    </r>
    <r>
      <rPr>
        <sz val="11"/>
        <color theme="1"/>
        <rFont val="Franklin Gothic Book"/>
        <family val="2"/>
      </rPr>
      <t xml:space="preserve">If you are providing information for more than one account, </t>
    </r>
    <r>
      <rPr>
        <b/>
        <u val="singleAccounting"/>
        <sz val="11"/>
        <color theme="1"/>
        <rFont val="Franklin Gothic Book"/>
        <family val="2"/>
      </rPr>
      <t>all accounts must report the same twelve (12) month period</t>
    </r>
    <r>
      <rPr>
        <b/>
        <sz val="11"/>
        <color theme="1"/>
        <rFont val="Franklin Gothic Book"/>
        <family val="2"/>
      </rPr>
      <t>.</t>
    </r>
  </si>
  <si>
    <t>THERMAL ENERGY PROFILE (AS APPLICABLE)</t>
  </si>
  <si>
    <t>Select your fuel utility/provider:</t>
  </si>
  <si>
    <t>Fuel Utilities</t>
  </si>
  <si>
    <t>Columbia Gas</t>
  </si>
  <si>
    <t>Dominion Energy</t>
  </si>
  <si>
    <t>Chesapeake Utilities</t>
  </si>
  <si>
    <t>None</t>
  </si>
  <si>
    <t>Washington Gas</t>
  </si>
  <si>
    <t>Other (Please specify)</t>
  </si>
  <si>
    <t>Up to three (3) fuel utility/provider accounts' consumption inforamtion can be entered into the tables below. If additional tables are needed, please submit a supplementary spreadsheet workbook with these accounts in a format that matches the tables below with your Application Package.</t>
  </si>
  <si>
    <t>Select your fuel type:</t>
  </si>
  <si>
    <t>Fuel Type</t>
  </si>
  <si>
    <t>Natural Gas</t>
  </si>
  <si>
    <t>Propane</t>
  </si>
  <si>
    <t>Fuel Oil</t>
  </si>
  <si>
    <t>Biogas</t>
  </si>
  <si>
    <t>Wood</t>
  </si>
  <si>
    <t>Select your fuel unit:</t>
  </si>
  <si>
    <t>Fuel Unit</t>
  </si>
  <si>
    <t>therms</t>
  </si>
  <si>
    <t>MMBtu</t>
  </si>
  <si>
    <t>MCf</t>
  </si>
  <si>
    <t>lbs</t>
  </si>
  <si>
    <t>Current fuel rate ($/unit):</t>
  </si>
  <si>
    <t>Anticipated fuel rate after CHP is installed ($/unit):</t>
  </si>
  <si>
    <t>Usage</t>
  </si>
  <si>
    <t>Unit</t>
  </si>
  <si>
    <t>Fuel Utility/Provider Account Number:</t>
  </si>
  <si>
    <t>Peak Demand (kW)</t>
  </si>
  <si>
    <t>Baseline Peak Demand</t>
  </si>
  <si>
    <t>Total Baseline kWh</t>
  </si>
  <si>
    <t>Total Electricity Cost</t>
  </si>
  <si>
    <t>Average Baseline $/kWh</t>
  </si>
  <si>
    <t>SUMMARY INFORMATION (DO NOT EDIT)</t>
  </si>
  <si>
    <t>Total Baseline Usage</t>
  </si>
  <si>
    <t>Total Fuel Cost</t>
  </si>
  <si>
    <t>Average Baseline $/unit</t>
  </si>
  <si>
    <t>TAB 4 - CHP SYSTEM INFORMATION</t>
  </si>
  <si>
    <r>
      <t>Instructions</t>
    </r>
    <r>
      <rPr>
        <b/>
        <sz val="11"/>
        <color theme="1"/>
        <rFont val="Franklin Gothic Book"/>
        <family val="2"/>
      </rPr>
      <t>:</t>
    </r>
    <r>
      <rPr>
        <sz val="11"/>
        <color theme="1"/>
        <rFont val="Franklin Gothic Book"/>
        <family val="2"/>
      </rPr>
      <t xml:space="preserve"> Please provide all information requested regarding the CHP system below. Additionally, </t>
    </r>
    <r>
      <rPr>
        <b/>
        <u/>
        <sz val="11"/>
        <color theme="1"/>
        <rFont val="Franklin Gothic Book"/>
        <family val="2"/>
      </rPr>
      <t>please be sure to populate all operating information for each CHP unit</t>
    </r>
    <r>
      <rPr>
        <sz val="11"/>
        <color theme="1"/>
        <rFont val="Franklin Gothic Book"/>
        <family val="2"/>
      </rPr>
      <t xml:space="preserve"> in the tables below. Operating data for up to four (4) units can be entered. If additional space is required for more than four (4) units, please contact MEA at </t>
    </r>
    <r>
      <rPr>
        <b/>
        <sz val="11"/>
        <color theme="1"/>
        <rFont val="Franklin Gothic Book"/>
        <family val="2"/>
      </rPr>
      <t>CHP.MEA@Maryland.gov</t>
    </r>
    <r>
      <rPr>
        <sz val="11"/>
        <color theme="1"/>
        <rFont val="Franklin Gothic Book"/>
        <family val="2"/>
      </rPr>
      <t xml:space="preserve"> to request a supplemental workbook.</t>
    </r>
  </si>
  <si>
    <t>AREA OF INTEREST AND BASIC CHP SYSTEM INFORMATION</t>
  </si>
  <si>
    <t>AOI 1: Resilient and Renewable CHP Systems</t>
  </si>
  <si>
    <t>AOI 2: CHP Systems for Operational Efficiency</t>
  </si>
  <si>
    <r>
      <rPr>
        <b/>
        <u/>
        <sz val="11"/>
        <color theme="1"/>
        <rFont val="Franklin Gothic Book"/>
        <family val="2"/>
      </rPr>
      <t>AOI 1: Resilient and Renewable CHP Systems</t>
    </r>
    <r>
      <rPr>
        <b/>
        <sz val="11"/>
        <color theme="1"/>
        <rFont val="Franklin Gothic Book"/>
        <family val="2"/>
      </rPr>
      <t>:</t>
    </r>
    <r>
      <rPr>
        <sz val="11"/>
        <color theme="1"/>
        <rFont val="Franklin Gothic Book"/>
        <family val="2"/>
      </rPr>
      <t xml:space="preserve"> Funds are provided under this AOI for systems that are installed to enhance operational resilience of the facility </t>
    </r>
    <r>
      <rPr>
        <b/>
        <u/>
        <sz val="11"/>
        <color theme="1"/>
        <rFont val="Franklin Gothic Book"/>
        <family val="2"/>
      </rPr>
      <t>and/or</t>
    </r>
    <r>
      <rPr>
        <sz val="11"/>
        <color theme="1"/>
        <rFont val="Franklin Gothic Book"/>
        <family val="2"/>
      </rPr>
      <t xml:space="preserve"> utilize renewable fuel sources. Eligible systems must include black start and islanding capability </t>
    </r>
    <r>
      <rPr>
        <b/>
        <u/>
        <sz val="11"/>
        <color theme="1"/>
        <rFont val="Franklin Gothic Book"/>
        <family val="2"/>
      </rPr>
      <t>and/or</t>
    </r>
    <r>
      <rPr>
        <sz val="11"/>
        <color theme="1"/>
        <rFont val="Franklin Gothic Book"/>
        <family val="2"/>
      </rPr>
      <t xml:space="preserve"> be fueled by renewable natural gas (RNG or “biogas”), green hydrogen, woody biomass, biodiesel, or other sustainable biofuels approved by MEA on a case-by-case basis. 
</t>
    </r>
    <r>
      <rPr>
        <b/>
        <u/>
        <sz val="11"/>
        <color theme="1"/>
        <rFont val="Franklin Gothic Book"/>
        <family val="2"/>
      </rPr>
      <t>AOI 2: CHP Systems for Operational Efficiency</t>
    </r>
    <r>
      <rPr>
        <b/>
        <sz val="11"/>
        <color theme="1"/>
        <rFont val="Franklin Gothic Book"/>
        <family val="2"/>
      </rPr>
      <t>:</t>
    </r>
    <r>
      <rPr>
        <sz val="11"/>
        <color theme="1"/>
        <rFont val="Franklin Gothic Book"/>
        <family val="2"/>
      </rPr>
      <t xml:space="preserve"> Funds are provided under this AOI for systems that are installed to enhance the efficiency of the facility’s operations and reduce energy expenses. CHP systems under AOI 2 are not required to include black start and islanding capabilities nor use renewable fuels.</t>
    </r>
  </si>
  <si>
    <t>Under what Area of Interest (AOI) (see below) are you applying for an FY22 CHP Grant from MEA?</t>
  </si>
  <si>
    <t>AOI</t>
  </si>
  <si>
    <t>Did you utilize the U.S. Department of Energy CHP eCatalog* in your search for this CHP system?</t>
  </si>
  <si>
    <t>Y/Not Yet</t>
  </si>
  <si>
    <t>*Visit this comprehensive and serchable CHP system catalog and resource database at:</t>
  </si>
  <si>
    <t>https://chp.ecatalog.lbl.gov/</t>
  </si>
  <si>
    <t>CHP System Type</t>
  </si>
  <si>
    <t>Topping Cycle</t>
  </si>
  <si>
    <t>Bottoming Cycle</t>
  </si>
  <si>
    <t>What type of CHP system** are you installing?</t>
  </si>
  <si>
    <t>If Other, please specify and describe the system below.</t>
  </si>
  <si>
    <t>**In a topping cycle system, the fuel supplied is used to first produce power. The thermal output from this process is then used to satisfy a thermal load at the facility. In a bottoming cycle system, the fuel supplied is used to produce high temperature thermal energy for industrial purposes and the rejected heat is then used to generate power. Bottoming cycle systems are also known as "waste heat to power" systems.</t>
  </si>
  <si>
    <t>Please list all prime mover(s) (or fuel cells, if applicable) in the table below. Include the manufacturer, model number, nameplate capacity, and parasitic load. Please use one row for each unit.</t>
  </si>
  <si>
    <t>Manufacturer</t>
  </si>
  <si>
    <t>Model Number</t>
  </si>
  <si>
    <t>Technology</t>
  </si>
  <si>
    <t>Fuel Input (MMBtu/hr)</t>
  </si>
  <si>
    <t>Nameplate Capacity (kW)</t>
  </si>
  <si>
    <t>Parasitic Load (kW)</t>
  </si>
  <si>
    <t>Net Capacity (kW)</t>
  </si>
  <si>
    <t>Thermal Output (MMBtu/hr)</t>
  </si>
  <si>
    <t>Reciprocating Engine</t>
  </si>
  <si>
    <t>Turbine/Microturbine</t>
  </si>
  <si>
    <t>Micro-CHP (&lt; 60 kW)</t>
  </si>
  <si>
    <t>Waste Heat to Power</t>
  </si>
  <si>
    <t>Fuel Cell</t>
  </si>
  <si>
    <t>Wood-fired CHP</t>
  </si>
  <si>
    <t>PROJECTED CHP SYSTEM OPERATING DATA</t>
  </si>
  <si>
    <t>Energy Input (MMBtu/hr)</t>
  </si>
  <si>
    <t>Input Fuel (MMBtu)</t>
  </si>
  <si>
    <t>Total Output Electricity (kWh)</t>
  </si>
  <si>
    <t>Parasitic Consumption (kWh)</t>
  </si>
  <si>
    <t>Net Output Electricity (kWh)</t>
  </si>
  <si>
    <t>Net Output Electricity (MMBtu)</t>
  </si>
  <si>
    <t>Recoverable Thermal Output (MMBtu)</t>
  </si>
  <si>
    <t>Thermal Output Used for Space Heating (MMBtu)</t>
  </si>
  <si>
    <t>Thermal Output Used for Space Cooling (MMBtu)</t>
  </si>
  <si>
    <t>Thermal Output Used for DHW Production (MMBtu)</t>
  </si>
  <si>
    <t>Thermal Output Used for Steam Production (MMBtu)</t>
  </si>
  <si>
    <t>Thermal Output Used for Other Purposes (MMBtu)</t>
  </si>
  <si>
    <t>Total Utilized Thermal Output (MMBtu)</t>
  </si>
  <si>
    <t>Electrical Fuel Use Efficiency</t>
  </si>
  <si>
    <t>Thermal Fuel Use Efficiency</t>
  </si>
  <si>
    <t>Total Fuel Use Efficiency</t>
  </si>
  <si>
    <t>Approximate Capacity Factor (Based on 8,760 Hour Year)</t>
  </si>
  <si>
    <t>Please fill out the following table(s) for each unit listed above. Only one table should be used for each individual unit. All fuel and thermal energy figures should be in terms of higher heating value (HHV). Recoverable thermal output is calculated as total output that can be recovered and not only that which is actually recovered and used. Capacity factor is calculated as a percentage of uptime out of an 8,760 hour operating year.</t>
  </si>
  <si>
    <t>Unit 1</t>
  </si>
  <si>
    <r>
      <t xml:space="preserve">Equivalent Monthly </t>
    </r>
    <r>
      <rPr>
        <b/>
        <u/>
        <sz val="11"/>
        <color theme="1"/>
        <rFont val="Franklin Gothic Book"/>
        <family val="2"/>
      </rPr>
      <t>Full Load</t>
    </r>
    <r>
      <rPr>
        <sz val="11"/>
        <color theme="1"/>
        <rFont val="Franklin Gothic Book"/>
        <family val="2"/>
      </rPr>
      <t xml:space="preserve"> Operating Hours</t>
    </r>
  </si>
  <si>
    <r>
      <t xml:space="preserve">Percentage of </t>
    </r>
    <r>
      <rPr>
        <b/>
        <u/>
        <sz val="11"/>
        <color theme="1"/>
        <rFont val="Franklin Gothic Book"/>
        <family val="2"/>
      </rPr>
      <t>Total Utilized</t>
    </r>
    <r>
      <rPr>
        <sz val="11"/>
        <color theme="1"/>
        <rFont val="Franklin Gothic Book"/>
        <family val="2"/>
      </rPr>
      <t xml:space="preserve"> Thermal Output Offsetting Electricity (%)</t>
    </r>
  </si>
  <si>
    <t>Unit 2</t>
  </si>
  <si>
    <t>Unit 3</t>
  </si>
  <si>
    <t>Unit 4</t>
  </si>
  <si>
    <t>THIS SECTION IS LEFT INTENTIONALLY BLANK</t>
  </si>
  <si>
    <t>TOTAL SYSTEM SUMMARY (DO NOT EDIT)</t>
  </si>
  <si>
    <t>Proceed to tab "2 - System Ownership" upon completing the section above.</t>
  </si>
  <si>
    <t>Proceed to tab "3 - Site Energy Profile" upon completing the section above.</t>
  </si>
  <si>
    <t>Proceed to tab "4 - CHP System Information" upon completing the section above.</t>
  </si>
  <si>
    <t>Proceed to tab "5 - Financial Information" upon completing the section above.</t>
  </si>
  <si>
    <t>TAB 5 - FINANCIAL INFORMATION</t>
  </si>
  <si>
    <t>EQUIPMENT COSTS</t>
  </si>
  <si>
    <t>Line Item</t>
  </si>
  <si>
    <t>Cost</t>
  </si>
  <si>
    <t>Prime Mover/Core System</t>
  </si>
  <si>
    <t>Compressor</t>
  </si>
  <si>
    <t>Generator</t>
  </si>
  <si>
    <t>Heat Recovery System</t>
  </si>
  <si>
    <t>Heat Sink/Dump System</t>
  </si>
  <si>
    <t>Absorption Chiller</t>
  </si>
  <si>
    <t>Dessicant</t>
  </si>
  <si>
    <t>Control System</t>
  </si>
  <si>
    <t>Sound Attenuation</t>
  </si>
  <si>
    <t>Inlet Air Handling</t>
  </si>
  <si>
    <t>Vibration Isolation</t>
  </si>
  <si>
    <t>Emissions Control</t>
  </si>
  <si>
    <t>Black Start</t>
  </si>
  <si>
    <t>Fuel Reformer (Fuel Cells Only)</t>
  </si>
  <si>
    <t>Other (Specify):</t>
  </si>
  <si>
    <t>ENGINEERING, CONSTRUCTION, AND LABOR COSTS</t>
  </si>
  <si>
    <t>Engineering and Design</t>
  </si>
  <si>
    <t>Site Preparation/Modfication</t>
  </si>
  <si>
    <t>Fuel Line Installation/Modification</t>
  </si>
  <si>
    <t>Construction &amp; Installation</t>
  </si>
  <si>
    <t>Electrical Tie-in</t>
  </si>
  <si>
    <t>HVAC/Mechanical Tie-in</t>
  </si>
  <si>
    <t>Permitting &amp; Inspection</t>
  </si>
  <si>
    <t>Grid Interconnection</t>
  </si>
  <si>
    <t>TOTAL</t>
  </si>
  <si>
    <t>TOTAL SYSTEM COST</t>
  </si>
  <si>
    <t>Estimated Utility Incentive (if applicable)</t>
  </si>
  <si>
    <t>Estimated MEA Grant</t>
  </si>
  <si>
    <t>Estimated C-PACE (if applicable)</t>
  </si>
  <si>
    <t>Estimated Federal Income Tax Credit</t>
  </si>
  <si>
    <t>Amount</t>
  </si>
  <si>
    <t>Estimated MEA Lawton Loan* (if applicable)</t>
  </si>
  <si>
    <t>ANTICIPATED LEVERAGED FUNDING STRUCTURE</t>
  </si>
  <si>
    <t>Leveraged Funding Source</t>
  </si>
  <si>
    <t>Estimated Out-of-pocket Cost</t>
  </si>
  <si>
    <t>ESTIMATED MEA INCENTIVE</t>
  </si>
  <si>
    <t>Total System Capacity (kW)</t>
  </si>
  <si>
    <t>Area of Interest</t>
  </si>
  <si>
    <t>Incentive Tier ($/kW)</t>
  </si>
  <si>
    <t>Total Estimated Incentive</t>
  </si>
  <si>
    <r>
      <rPr>
        <b/>
        <u/>
        <sz val="11"/>
        <color theme="1"/>
        <rFont val="Franklin Gothic Book"/>
        <family val="2"/>
      </rPr>
      <t>DISCLAIMER</t>
    </r>
    <r>
      <rPr>
        <b/>
        <sz val="11"/>
        <color theme="1"/>
        <rFont val="Franklin Gothic Book"/>
        <family val="2"/>
      </rPr>
      <t xml:space="preserve">: </t>
    </r>
    <r>
      <rPr>
        <sz val="11"/>
        <color theme="1"/>
        <rFont val="Franklin Gothic Book"/>
        <family val="2"/>
      </rPr>
      <t xml:space="preserve">Estimated MEA CHP incentives and quoted Lawton Loan amounts are </t>
    </r>
    <r>
      <rPr>
        <b/>
        <u/>
        <sz val="11"/>
        <color theme="1"/>
        <rFont val="Franklin Gothic Book"/>
        <family val="2"/>
      </rPr>
      <t>estimates only</t>
    </r>
    <r>
      <rPr>
        <b/>
        <i/>
        <sz val="11"/>
        <color theme="1"/>
        <rFont val="Franklin Gothic Book"/>
        <family val="2"/>
      </rPr>
      <t>.</t>
    </r>
    <r>
      <rPr>
        <i/>
        <sz val="11"/>
        <color theme="1"/>
        <rFont val="Franklin Gothic Book"/>
        <family val="2"/>
      </rPr>
      <t xml:space="preserve"> </t>
    </r>
    <r>
      <rPr>
        <sz val="11"/>
        <color theme="1"/>
        <rFont val="Franklin Gothic Book"/>
        <family val="2"/>
      </rPr>
      <t>Final CHP Grant and Lawton Loan amounts are subject to funding availability and final determination of MEA.</t>
    </r>
  </si>
  <si>
    <t>*Learn about MEA Lawton Loans here:</t>
  </si>
  <si>
    <t>MEA Lawton Loan Program</t>
  </si>
  <si>
    <t>Proceed to tab "6 - Project Timeline" upon completing the section above.</t>
  </si>
  <si>
    <r>
      <t>Instructions</t>
    </r>
    <r>
      <rPr>
        <b/>
        <sz val="11"/>
        <color theme="1"/>
        <rFont val="Franklin Gothic Book"/>
        <family val="2"/>
      </rPr>
      <t>:</t>
    </r>
    <r>
      <rPr>
        <sz val="11"/>
        <color theme="1"/>
        <rFont val="Franklin Gothic Book"/>
        <family val="2"/>
      </rPr>
      <t xml:space="preserve"> Please provide all available information regarding the capital expense and financing structure of the CHP system in the tables below.</t>
    </r>
  </si>
  <si>
    <t>TAB 6 - PROJECT TIMELINE</t>
  </si>
  <si>
    <r>
      <t>Instructions</t>
    </r>
    <r>
      <rPr>
        <b/>
        <sz val="11"/>
        <color theme="1"/>
        <rFont val="Franklin Gothic Book"/>
        <family val="2"/>
      </rPr>
      <t>:</t>
    </r>
    <r>
      <rPr>
        <sz val="11"/>
        <color theme="1"/>
        <rFont val="Franklin Gothic Book"/>
        <family val="2"/>
      </rPr>
      <t xml:space="preserve"> Fill out the dates for the project milestones defined below in the following format: MM/DD/YYYY. The Gantt chart will automatically populate for you.</t>
    </r>
  </si>
  <si>
    <t>Project Milestone</t>
  </si>
  <si>
    <t>Request for Proposals (from Contractors/Developers)</t>
  </si>
  <si>
    <t>Contractor/Developer Selection</t>
  </si>
  <si>
    <t>Engineering &amp; Design</t>
  </si>
  <si>
    <t>Groundbreaking (No later than 7/1/2023)</t>
  </si>
  <si>
    <t>System Installation</t>
  </si>
  <si>
    <t>Commissioning</t>
  </si>
  <si>
    <t>Fully Operational Status (No later than 7/1/2024)</t>
  </si>
  <si>
    <t>Completion Date</t>
  </si>
  <si>
    <t>PRELIMINARY GANTT CHART</t>
  </si>
  <si>
    <t>Proceed to tab "7 - Summary and Signature" upon completing the section above.</t>
  </si>
  <si>
    <t>TAB 7 - SUMMARY AND APPLICANT SIGNATURE</t>
  </si>
  <si>
    <r>
      <t>Instructions</t>
    </r>
    <r>
      <rPr>
        <b/>
        <sz val="11"/>
        <color theme="1"/>
        <rFont val="Franklin Gothic Book"/>
        <family val="2"/>
      </rPr>
      <t>:</t>
    </r>
    <r>
      <rPr>
        <sz val="11"/>
        <color theme="1"/>
        <rFont val="Franklin Gothic Book"/>
        <family val="2"/>
      </rPr>
      <t xml:space="preserve"> Review the summary information below regarding your proposed CHP project. If any errors are found, go back to each section and ensure you have provided the appropriate data. Once complete, please complete the Value Proposition and Showcasing Potential section, review the terms and condtions, and complete the signature section below.</t>
    </r>
  </si>
  <si>
    <t>SUMMARY INFORMATION</t>
  </si>
  <si>
    <t>Applicant Information</t>
  </si>
  <si>
    <t>Applicant</t>
  </si>
  <si>
    <t>Organization Type</t>
  </si>
  <si>
    <t>Point of Contact</t>
  </si>
  <si>
    <t>Signatory</t>
  </si>
  <si>
    <t>Federal Tax ID Number</t>
  </si>
  <si>
    <t>CHP System Information</t>
  </si>
  <si>
    <t>Nameplate Capacity</t>
  </si>
  <si>
    <t>Annual Net Generation</t>
  </si>
  <si>
    <t>Annual Thermal Output Used</t>
  </si>
  <si>
    <t>HHV Fuel Use Efficiency</t>
  </si>
  <si>
    <t>CHP Capital Cost and Financing Information</t>
  </si>
  <si>
    <t>Total System Cost</t>
  </si>
  <si>
    <t>Estimated Other Leveraged Funds</t>
  </si>
  <si>
    <t>Anticipated Out-of-pocket Cost</t>
  </si>
  <si>
    <r>
      <rPr>
        <b/>
        <sz val="11"/>
        <color theme="1"/>
        <rFont val="Franklin Gothic Book"/>
        <family val="2"/>
      </rPr>
      <t>Estimated</t>
    </r>
    <r>
      <rPr>
        <sz val="11"/>
        <color theme="1"/>
        <rFont val="Franklin Gothic Book"/>
        <family val="2"/>
      </rPr>
      <t xml:space="preserve"> MEA CHP Grant</t>
    </r>
  </si>
  <si>
    <t>kW</t>
  </si>
  <si>
    <t>kWh</t>
  </si>
  <si>
    <r>
      <rPr>
        <b/>
        <sz val="10"/>
        <color theme="1"/>
        <rFont val="Franklin Gothic Book"/>
        <family val="2"/>
      </rPr>
      <t xml:space="preserve">MEA CHP GRANT AND LAWTON LOAN AMOUNTS ARE </t>
    </r>
    <r>
      <rPr>
        <b/>
        <u/>
        <sz val="10"/>
        <color theme="1"/>
        <rFont val="Franklin Gothic Book"/>
        <family val="2"/>
      </rPr>
      <t>ESTIMATED</t>
    </r>
    <r>
      <rPr>
        <b/>
        <sz val="10"/>
        <color theme="1"/>
        <rFont val="Franklin Gothic Book"/>
        <family val="2"/>
      </rPr>
      <t xml:space="preserve"> AT THE TIME OF APPLICATION. </t>
    </r>
    <r>
      <rPr>
        <sz val="10"/>
        <color theme="1"/>
        <rFont val="Franklin Gothic Book"/>
        <family val="2"/>
      </rPr>
      <t>Final amounts are at the discretion of MEA and subject to funding availability.</t>
    </r>
  </si>
  <si>
    <t>VALUE PROPOSITION AND SHOWCASING POTENTIAL</t>
  </si>
  <si>
    <r>
      <rPr>
        <b/>
        <u/>
        <sz val="11"/>
        <color theme="1"/>
        <rFont val="Franklin Gothic Book"/>
        <family val="2"/>
      </rPr>
      <t>Instructions</t>
    </r>
    <r>
      <rPr>
        <b/>
        <sz val="11"/>
        <color theme="1"/>
        <rFont val="Franklin Gothic Book"/>
        <family val="2"/>
      </rPr>
      <t>:</t>
    </r>
    <r>
      <rPr>
        <sz val="11"/>
        <color theme="1"/>
        <rFont val="Franklin Gothic Book"/>
        <family val="2"/>
      </rPr>
      <t xml:space="preserve"> In 500 or fewer words, please provide a value proposition for the implementation of the CHP system at the Applicant's facility. Describe how the CHP system meets its resiliency/efficiency goals, how its operations or mission will be enhanced, and why the project presents a good opportunity for showcasing to industry peers and stakeholders.</t>
    </r>
  </si>
  <si>
    <t>APPLICANT</t>
  </si>
  <si>
    <t>By signing this Applciation, I certify under penalty of purjury that the information provided in this Application Workbook and all of the supporting documentation provided with it constitutes the entire Application Package and that it is complete, accurate, and true to the best of my knowledge, information, and belief. I certify that the contents of the entire Application Package is in compliance with all requirements of the FY22 MEA CHP Funding Opportunity Announcement. I further certify that I am authorized to sign and submit this Application on behalf of the Applicant organization.</t>
  </si>
  <si>
    <r>
      <t xml:space="preserve">1. Applications on a </t>
    </r>
    <r>
      <rPr>
        <b/>
        <sz val="11"/>
        <color theme="1"/>
        <rFont val="Franklin Gothic Book"/>
        <family val="2"/>
      </rPr>
      <t xml:space="preserve">first-come, first-served </t>
    </r>
    <r>
      <rPr>
        <sz val="11"/>
        <color theme="1"/>
        <rFont val="Franklin Gothic Book"/>
        <family val="2"/>
      </rPr>
      <t xml:space="preserve">basis. If awarded a CHP Grant, an Application will be awarded </t>
    </r>
    <r>
      <rPr>
        <b/>
        <sz val="11"/>
        <color theme="1"/>
        <rFont val="Franklin Gothic Book"/>
        <family val="2"/>
      </rPr>
      <t>in the order in which it was received.</t>
    </r>
  </si>
  <si>
    <t>TERMS, CONDITIONS, AND ACKNOWLEDGEMENTS</t>
  </si>
  <si>
    <r>
      <t xml:space="preserve">3. Submission of this Application Package </t>
    </r>
    <r>
      <rPr>
        <b/>
        <u/>
        <sz val="11"/>
        <color theme="1"/>
        <rFont val="Franklin Gothic Book"/>
        <family val="2"/>
      </rPr>
      <t>does not guarantee</t>
    </r>
    <r>
      <rPr>
        <sz val="11"/>
        <color theme="1"/>
        <rFont val="Franklin Gothic Book"/>
        <family val="2"/>
      </rPr>
      <t xml:space="preserve"> that MEA will award funding.</t>
    </r>
  </si>
  <si>
    <r>
      <t xml:space="preserve">4. The equipment for the proposed CHP project </t>
    </r>
    <r>
      <rPr>
        <b/>
        <u/>
        <sz val="11"/>
        <color theme="1"/>
        <rFont val="Franklin Gothic Book"/>
        <family val="2"/>
      </rPr>
      <t>will not be purchased or installed</t>
    </r>
    <r>
      <rPr>
        <sz val="11"/>
        <color theme="1"/>
        <rFont val="Franklin Gothic Book"/>
        <family val="2"/>
      </rPr>
      <t xml:space="preserve"> prior to the execution of a Grant Agreement with MEA.</t>
    </r>
  </si>
  <si>
    <r>
      <t xml:space="preserve">5. Groundbreaking and/or construction of the CHP project </t>
    </r>
    <r>
      <rPr>
        <b/>
        <u/>
        <sz val="11"/>
        <color theme="1"/>
        <rFont val="Franklin Gothic Book"/>
        <family val="2"/>
      </rPr>
      <t>will not commence</t>
    </r>
    <r>
      <rPr>
        <sz val="11"/>
        <color theme="1"/>
        <rFont val="Franklin Gothic Book"/>
        <family val="2"/>
      </rPr>
      <t xml:space="preserve"> prior to the execution of a Grant Agreement with MEA.</t>
    </r>
  </si>
  <si>
    <t>6. The installed CHP system must operate at a facility that is eligible for FY22 CHP Grant Program funding consideration in accordance with the requirements of the MEA FY22 CHP Grant Program Funding Opportunity Announcement (FOA). Further, the system must operate at an annual fuel use efficiency within the acceptable parameters defined by the FOA.</t>
  </si>
  <si>
    <t>7. Entities selected for FY22 CHP Grants from MEA may elect to receive up to thirty percent (30%) of the Grant award upon completion and subsequent MEA verification of project Groundbreaking. Up to sixty percent (60%) of remaining funds shall be paid out upon the successful commissioning of the CHP system and commencement of full operation, and subsequent verification by MEA. All remaining Grant funds shall be paid out upon one full year of documented CHP system operation and verification by MEA, in accordance with the Grant Agreement. The total Grant award shall not exceed the amount defined in the Grant Agreement by MEA, and any reduction in CHP system nameplate capacity will result in the applicable reduction in award amount. All final Grant amounts are subject to funding availability.</t>
  </si>
  <si>
    <t>8. MEA or its representative(s) may use photos and video of the Applicant's facility and data presented in final reporting on the CHP system installation and operational performance for marketing, publicity, and advertising purposes. MEA and its representative(s), subject to the requirements of the Maryland Public Information Act, and other applicable laws, will not divulge any confidential information or trade secrets.</t>
  </si>
  <si>
    <r>
      <t xml:space="preserve">9. The Applicant will provide MEA with a </t>
    </r>
    <r>
      <rPr>
        <b/>
        <u/>
        <sz val="11"/>
        <color theme="1"/>
        <rFont val="Franklin Gothic Book"/>
        <family val="2"/>
      </rPr>
      <t>complete, current, and legible IRS Form W9</t>
    </r>
    <r>
      <rPr>
        <b/>
        <sz val="11"/>
        <color theme="1"/>
        <rFont val="Franklin Gothic Book"/>
        <family val="2"/>
      </rPr>
      <t>.</t>
    </r>
    <r>
      <rPr>
        <sz val="11"/>
        <color theme="1"/>
        <rFont val="Franklin Gothic Book"/>
        <family val="2"/>
      </rPr>
      <t xml:space="preserve"> All applicable Applicant organizational information provided in this Application Workbook </t>
    </r>
    <r>
      <rPr>
        <b/>
        <u/>
        <sz val="11"/>
        <color theme="1"/>
        <rFont val="Franklin Gothic Book"/>
        <family val="2"/>
      </rPr>
      <t>must exactly match</t>
    </r>
    <r>
      <rPr>
        <sz val="11"/>
        <color theme="1"/>
        <rFont val="Franklin Gothic Book"/>
        <family val="2"/>
      </rPr>
      <t xml:space="preserve"> the information contained on the Applicant organization's completed IRS Form W9.</t>
    </r>
  </si>
  <si>
    <r>
      <t xml:space="preserve">10. Under penalty of perjury, I, the Applicant Signatory, certify that: the Federal Tax Identification Number for the Applicant organization provided in this Application Workbook and on the IRS Form W9 is the correct Federal Tax Identification Number for the Applicant organization, </t>
    </r>
    <r>
      <rPr>
        <b/>
        <u/>
        <sz val="11"/>
        <color theme="1"/>
        <rFont val="Franklin Gothic Book"/>
        <family val="2"/>
      </rPr>
      <t>OR</t>
    </r>
    <r>
      <rPr>
        <sz val="11"/>
        <color theme="1"/>
        <rFont val="Franklin Gothic Book"/>
        <family val="2"/>
      </rPr>
      <t xml:space="preserve"> the Applicant organization is waiting for a Federal Tax Identification Number to be issued to it; the Applicant organization is not subject to backup withholding because:</t>
    </r>
  </si>
  <si>
    <t>(a) the Applicant organization is exempt from backup withholding, or
(b) the Applicant organization has not been identified by the Internal Revenue Service (IRS) that it is subject to backup withholding as a result of a failure to report all interest or dividents, or
(c) the IRS has notified the Applicant organization that it is no longer subject to backup witholding; and</t>
  </si>
  <si>
    <t>I am a U.S. citizen or other U.S. person (as defined by IRS Form W9).</t>
  </si>
  <si>
    <t>11. If the CHP project is awarded a Grant through this program, the Grant may be taxable as income; therefore, the State of Maryland will be sending a 1099-G form, and may need to be reported as income on federal and state tax returns. For more information, Applicants should consult a qualified tax professional.</t>
  </si>
  <si>
    <t>12. Representatives of the MEA CHP Grant Program may access the Applicant organization's facility in order to conduct site inspections and measurement and verification activities, and to take photos or videos of the project.</t>
  </si>
  <si>
    <t>13. FY22 MEA CHP Grant Program terms and conditions are subject to change at the discretion of MEA.</t>
  </si>
  <si>
    <t>14. If this CHP project is awarded a Grant, any Grant payment made to the Applicant organization will be contingent upon the successful completion of Groundbreaking, installation, commissioning, and operational service, as applicable.</t>
  </si>
  <si>
    <t>15. MEA and its contractors make no representation or warranty and assume no liability with respect to quality, safety, performance, or other aspect of any design, system, or applicance installed pursuant to this Applciation Package, and expressly disclaim any such representation, warranty, or liability.</t>
  </si>
  <si>
    <t>16. Program funding is limited as described in the FY22 MEA CHP Grant Program Funding Opportunity Announcement.</t>
  </si>
  <si>
    <t>APPLICANT SIGNATURE</t>
  </si>
  <si>
    <r>
      <rPr>
        <b/>
        <u/>
        <sz val="11"/>
        <color theme="1"/>
        <rFont val="Franklin Gothic Book"/>
        <family val="2"/>
      </rPr>
      <t>Instructions</t>
    </r>
    <r>
      <rPr>
        <b/>
        <sz val="11"/>
        <color theme="1"/>
        <rFont val="Franklin Gothic Book"/>
        <family val="2"/>
      </rPr>
      <t>:</t>
    </r>
    <r>
      <rPr>
        <sz val="11"/>
        <color theme="1"/>
        <rFont val="Franklin Gothic Book"/>
        <family val="2"/>
      </rPr>
      <t xml:space="preserve"> Fill out the signature section below. Your typed signature in script font in the "Authorized Signature" box constitutes a binding electronic signature.</t>
    </r>
  </si>
  <si>
    <t>Authorized Signature:</t>
  </si>
  <si>
    <t>Name (First and Last)</t>
  </si>
  <si>
    <t>Title</t>
  </si>
  <si>
    <t>Date</t>
  </si>
  <si>
    <t>***APPLICATION PACKAGE SUBMISSION INSTRUCTIONS***</t>
  </si>
  <si>
    <t>1. Ensure that this Application Workbook has been completed in its entirety and all requested information is accurate and current.</t>
  </si>
  <si>
    <t>2. Prepare and gather, as applicable, all required documents as described in the FY22 MEA CHP Grant Program Funding Opportunity Announcement.</t>
  </si>
  <si>
    <t>YOU HAVE REACHED THE END OF THE WORKBOOK.</t>
  </si>
  <si>
    <r>
      <rPr>
        <b/>
        <u/>
        <sz val="11"/>
        <color theme="1"/>
        <rFont val="Franklin Gothic Book"/>
        <family val="2"/>
      </rPr>
      <t>Instructions</t>
    </r>
    <r>
      <rPr>
        <b/>
        <sz val="11"/>
        <color theme="1"/>
        <rFont val="Franklin Gothic Book"/>
        <family val="2"/>
      </rPr>
      <t>:</t>
    </r>
    <r>
      <rPr>
        <sz val="11"/>
        <color theme="1"/>
        <rFont val="Franklin Gothic Book"/>
        <family val="2"/>
      </rPr>
      <t xml:space="preserve"> Carefully review all of the terms, conditions, and statements below and indicate your agreement, acknowledgement, or certification (as applicable) to each. </t>
    </r>
    <r>
      <rPr>
        <b/>
        <u/>
        <sz val="11"/>
        <color theme="1"/>
        <rFont val="Franklin Gothic Book"/>
        <family val="2"/>
      </rPr>
      <t>Failure to do so will result in rejection of this Application workbook</t>
    </r>
    <r>
      <rPr>
        <b/>
        <sz val="11"/>
        <color theme="1"/>
        <rFont val="Franklin Gothic Book"/>
        <family val="2"/>
      </rPr>
      <t>.</t>
    </r>
  </si>
  <si>
    <t>Only fill out/modify cells shaded green.</t>
  </si>
  <si>
    <r>
      <t xml:space="preserve">3. Once complete, submit the entire Application Package </t>
    </r>
    <r>
      <rPr>
        <b/>
        <u/>
        <sz val="11"/>
        <color theme="1"/>
        <rFont val="Franklin Gothic Book"/>
        <family val="2"/>
      </rPr>
      <t>by no later than 5:00 P.M. EST, Friday, January 28, 2022</t>
    </r>
    <r>
      <rPr>
        <sz val="11"/>
        <color theme="1"/>
        <rFont val="Franklin Gothic Book"/>
        <family val="2"/>
      </rPr>
      <t xml:space="preserve"> via email to </t>
    </r>
    <r>
      <rPr>
        <b/>
        <u/>
        <sz val="11"/>
        <color theme="1"/>
        <rFont val="Franklin Gothic Book"/>
        <family val="2"/>
      </rPr>
      <t>CHP.MEA@Maryland.gov</t>
    </r>
    <r>
      <rPr>
        <b/>
        <sz val="11"/>
        <color theme="1"/>
        <rFont val="Franklin Gothic Book"/>
        <family val="2"/>
      </rPr>
      <t>.</t>
    </r>
  </si>
  <si>
    <t>MEA is encouraging the use of electronic applications to streamline processing and reduce environmental impacts. If you cannot apply electronically, please contact MEA no later than five (5) days prior to the application deadline to work on an alternative method to submit an application. Applications must be submitted no later than 5:00 P.M. EST, Friday, January 28, 2022, unless the Applicant has contacted MEA regarding an alternative application method and that method has been authorized in writing by MEA.</t>
  </si>
  <si>
    <r>
      <t xml:space="preserve">2. Applications will be accepted until </t>
    </r>
    <r>
      <rPr>
        <b/>
        <sz val="11"/>
        <color theme="1"/>
        <rFont val="Franklin Gothic Book"/>
        <family val="2"/>
      </rPr>
      <t>5:00 P.M. EST, Friday, January 28, 2022, or until funding is expended, whichever occurs first.</t>
    </r>
  </si>
  <si>
    <t>&gt;&gt;&gt; FY22 MEA CHP Grant Program &lt;&lt;&lt;</t>
  </si>
  <si>
    <r>
      <t>Instructions</t>
    </r>
    <r>
      <rPr>
        <b/>
        <sz val="11"/>
        <color theme="1"/>
        <rFont val="Franklin Gothic Book"/>
        <family val="2"/>
      </rPr>
      <t xml:space="preserve">: </t>
    </r>
    <r>
      <rPr>
        <sz val="11"/>
        <color theme="1"/>
        <rFont val="Franklin Gothic Book"/>
        <family val="2"/>
      </rPr>
      <t>Thank you for your interest in the Fiscal Year 2022 (FY22) Maryland Energy Administration (MEA) Combined Heat and Power (CHP) Grant Program. Please be sure to thoroughly read the FY22 CHP Grant Program Funding Opportunity Announcement (FOA) prior to completing this Application Workbook. This can be found on the CHP webpage at the link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</si>
</sst>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000_);_(* \(#,##0.000000\);_(* &quot;-&quot;??????_);_(@_)"/>
    <numFmt numFmtId="167" formatCode="0.0%"/>
    <numFmt numFmtId="168" formatCode="mmm"/>
    <numFmt numFmtId="169" formatCode="\(###\)\ ###\-####"/>
    <numFmt numFmtId="170" formatCode="_(&quot;$&quot;* #,##0.000_);_(&quot;$&quot;* \(#,##0.000\);_(&quot;$&quot;* &quot;-&quot;??_);_(@_)"/>
  </numFmts>
  <fonts count="30" x14ac:knownFonts="1">
    <font>
      <sz val="11"/>
      <color theme="1"/>
      <name val="Calibri"/>
      <family val="2"/>
      <scheme val="minor"/>
    </font>
    <font>
      <b/>
      <sz val="11"/>
      <color theme="1"/>
      <name val="Calibri"/>
      <family val="2"/>
      <scheme val="minor"/>
    </font>
    <font>
      <b/>
      <sz val="11"/>
      <color theme="0"/>
      <name val="Franklin Gothic Book"/>
      <family val="2"/>
    </font>
    <font>
      <b/>
      <sz val="14"/>
      <color theme="0"/>
      <name val="Franklin Gothic Book"/>
      <family val="2"/>
    </font>
    <font>
      <b/>
      <u/>
      <sz val="11"/>
      <color theme="1"/>
      <name val="Franklin Gothic Book"/>
      <family val="2"/>
    </font>
    <font>
      <b/>
      <sz val="11"/>
      <color theme="1"/>
      <name val="Franklin Gothic Book"/>
      <family val="2"/>
    </font>
    <font>
      <sz val="11"/>
      <color theme="1"/>
      <name val="Franklin Gothic Book"/>
      <family val="2"/>
    </font>
    <font>
      <u/>
      <sz val="11"/>
      <color theme="10"/>
      <name val="Calibri"/>
      <family val="2"/>
      <scheme val="minor"/>
    </font>
    <font>
      <i/>
      <sz val="10"/>
      <color theme="1"/>
      <name val="Franklin Gothic Book"/>
      <family val="2"/>
    </font>
    <font>
      <sz val="11"/>
      <color theme="1"/>
      <name val="Calibri"/>
      <family val="2"/>
    </font>
    <font>
      <sz val="8"/>
      <name val="Calibri"/>
      <family val="2"/>
      <scheme val="minor"/>
    </font>
    <font>
      <i/>
      <sz val="11"/>
      <color theme="1"/>
      <name val="Franklin Gothic Book"/>
      <family val="2"/>
    </font>
    <font>
      <u/>
      <sz val="11"/>
      <color theme="10"/>
      <name val="Franklin Gothic Book"/>
      <family val="2"/>
    </font>
    <font>
      <i/>
      <u/>
      <sz val="11"/>
      <color theme="10"/>
      <name val="Franklin Gothic Book"/>
      <family val="2"/>
    </font>
    <font>
      <b/>
      <i/>
      <sz val="11"/>
      <color theme="1"/>
      <name val="Franklin Gothic Book"/>
      <family val="2"/>
    </font>
    <font>
      <sz val="11"/>
      <color theme="1"/>
      <name val="Calibri"/>
      <family val="2"/>
      <scheme val="minor"/>
    </font>
    <font>
      <u/>
      <sz val="10"/>
      <color theme="10"/>
      <name val="Franklin Gothic Book"/>
      <family val="2"/>
    </font>
    <font>
      <b/>
      <sz val="11"/>
      <name val="Franklin Gothic Book"/>
      <family val="2"/>
    </font>
    <font>
      <b/>
      <u val="singleAccounting"/>
      <sz val="11"/>
      <color theme="1"/>
      <name val="Franklin Gothic Book"/>
      <family val="2"/>
    </font>
    <font>
      <sz val="11"/>
      <color theme="0"/>
      <name val="Franklin Gothic Book"/>
      <family val="2"/>
    </font>
    <font>
      <b/>
      <sz val="28"/>
      <color theme="1"/>
      <name val="Franklin Gothic Book"/>
      <family val="2"/>
    </font>
    <font>
      <b/>
      <u/>
      <sz val="11"/>
      <color theme="0"/>
      <name val="Franklin Gothic Book"/>
      <family val="2"/>
    </font>
    <font>
      <sz val="11"/>
      <color rgb="FFC00000"/>
      <name val="Franklin Gothic Book"/>
      <family val="2"/>
    </font>
    <font>
      <sz val="10"/>
      <color theme="1"/>
      <name val="Franklin Gothic Book"/>
      <family val="2"/>
    </font>
    <font>
      <b/>
      <sz val="10"/>
      <color theme="1"/>
      <name val="Franklin Gothic Book"/>
      <family val="2"/>
    </font>
    <font>
      <b/>
      <u/>
      <sz val="10"/>
      <color theme="1"/>
      <name val="Franklin Gothic Book"/>
      <family val="2"/>
    </font>
    <font>
      <sz val="14"/>
      <color theme="1"/>
      <name val="Lucida Handwriting"/>
      <family val="4"/>
    </font>
    <font>
      <b/>
      <sz val="11"/>
      <color rgb="FFFF0000"/>
      <name val="Franklin Gothic Book"/>
      <family val="2"/>
    </font>
    <font>
      <sz val="11"/>
      <color theme="1"/>
      <name val="Arial"/>
      <family val="2"/>
    </font>
    <font>
      <b/>
      <u/>
      <sz val="16"/>
      <color theme="10"/>
      <name val="Calibri"/>
      <family val="2"/>
      <scheme val="minor"/>
    </font>
  </fonts>
  <fills count="16">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
      <patternFill patternType="solid">
        <fgColor theme="8"/>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9"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s>
  <cellStyleXfs count="6">
    <xf numFmtId="0" fontId="0" fillId="0" borderId="0"/>
    <xf numFmtId="0" fontId="7" fillId="0" borderId="0" applyNumberForma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9" fontId="15" fillId="0" borderId="0" applyFont="0" applyFill="0" applyBorder="0" applyAlignment="0" applyProtection="0"/>
    <xf numFmtId="0" fontId="28" fillId="0" borderId="0"/>
  </cellStyleXfs>
  <cellXfs count="444">
    <xf numFmtId="0" fontId="0" fillId="0" borderId="0" xfId="0"/>
    <xf numFmtId="0" fontId="6" fillId="0" borderId="0" xfId="0" applyFont="1"/>
    <xf numFmtId="0" fontId="4" fillId="0" borderId="5" xfId="0" applyFont="1" applyBorder="1" applyAlignment="1">
      <alignment wrapText="1"/>
    </xf>
    <xf numFmtId="0" fontId="4" fillId="0" borderId="0" xfId="0" applyFont="1" applyBorder="1" applyAlignment="1">
      <alignment wrapText="1"/>
    </xf>
    <xf numFmtId="0" fontId="4" fillId="0" borderId="6" xfId="0" applyFont="1" applyBorder="1" applyAlignment="1">
      <alignment wrapText="1"/>
    </xf>
    <xf numFmtId="0" fontId="6" fillId="0" borderId="5" xfId="0" applyFont="1" applyBorder="1"/>
    <xf numFmtId="0" fontId="6" fillId="0" borderId="0" xfId="0" applyFont="1" applyBorder="1"/>
    <xf numFmtId="0" fontId="6" fillId="0" borderId="6" xfId="0" applyFont="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3" fillId="2" borderId="0" xfId="0" applyFont="1" applyFill="1" applyBorder="1" applyAlignment="1">
      <alignment horizontal="center"/>
    </xf>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0" borderId="0" xfId="0" applyBorder="1"/>
    <xf numFmtId="0" fontId="6" fillId="0" borderId="11" xfId="0" applyFont="1" applyBorder="1"/>
    <xf numFmtId="0" fontId="6" fillId="0" borderId="12" xfId="0" applyFont="1" applyBorder="1"/>
    <xf numFmtId="0" fontId="6" fillId="0" borderId="10" xfId="0" applyFont="1" applyBorder="1" applyAlignment="1">
      <alignment horizontal="left" indent="1"/>
    </xf>
    <xf numFmtId="0" fontId="6" fillId="0" borderId="3" xfId="0" applyFont="1" applyBorder="1"/>
    <xf numFmtId="0" fontId="6" fillId="0" borderId="4" xfId="0" applyFont="1" applyBorder="1"/>
    <xf numFmtId="0" fontId="6" fillId="0" borderId="9" xfId="0" applyFont="1" applyBorder="1"/>
    <xf numFmtId="0" fontId="6" fillId="6" borderId="10" xfId="0" applyFont="1" applyFill="1" applyBorder="1" applyAlignment="1">
      <alignment horizontal="left" indent="1"/>
    </xf>
    <xf numFmtId="0" fontId="6" fillId="6" borderId="11" xfId="0" applyFont="1" applyFill="1" applyBorder="1"/>
    <xf numFmtId="0" fontId="6" fillId="6" borderId="12" xfId="0" applyFont="1" applyFill="1" applyBorder="1"/>
    <xf numFmtId="0" fontId="6" fillId="6" borderId="3" xfId="0" applyFont="1" applyFill="1" applyBorder="1"/>
    <xf numFmtId="0" fontId="6" fillId="6" borderId="4" xfId="0" applyFont="1" applyFill="1" applyBorder="1"/>
    <xf numFmtId="0" fontId="6" fillId="6" borderId="1" xfId="0" applyFont="1" applyFill="1" applyBorder="1" applyAlignment="1">
      <alignment horizontal="left" indent="1"/>
    </xf>
    <xf numFmtId="0" fontId="6" fillId="6" borderId="13" xfId="0" applyFont="1" applyFill="1" applyBorder="1"/>
    <xf numFmtId="0" fontId="1" fillId="0" borderId="0" xfId="0" applyFont="1"/>
    <xf numFmtId="0" fontId="9" fillId="0" borderId="0" xfId="0" applyFont="1"/>
    <xf numFmtId="0" fontId="6" fillId="6" borderId="10" xfId="0" applyFont="1" applyFill="1" applyBorder="1"/>
    <xf numFmtId="0" fontId="0" fillId="0" borderId="0" xfId="0" quotePrefix="1"/>
    <xf numFmtId="0" fontId="6" fillId="6" borderId="11" xfId="0" applyFont="1" applyFill="1" applyBorder="1" applyAlignment="1">
      <alignment horizontal="left" indent="1"/>
    </xf>
    <xf numFmtId="0" fontId="6" fillId="6" borderId="12" xfId="0" applyFont="1" applyFill="1" applyBorder="1" applyAlignment="1">
      <alignment horizontal="left" indent="1"/>
    </xf>
    <xf numFmtId="0" fontId="6" fillId="2" borderId="2" xfId="0" applyFont="1" applyFill="1" applyBorder="1"/>
    <xf numFmtId="0" fontId="6" fillId="2" borderId="3" xfId="0" applyFont="1" applyFill="1" applyBorder="1"/>
    <xf numFmtId="0" fontId="6" fillId="2" borderId="4" xfId="0" applyFont="1" applyFill="1" applyBorder="1"/>
    <xf numFmtId="0" fontId="6" fillId="2" borderId="5" xfId="0" applyFont="1" applyFill="1" applyBorder="1"/>
    <xf numFmtId="0" fontId="6" fillId="2" borderId="0" xfId="0" applyFont="1" applyFill="1" applyBorder="1"/>
    <xf numFmtId="0" fontId="6" fillId="2" borderId="6" xfId="0" applyFont="1" applyFill="1" applyBorder="1"/>
    <xf numFmtId="0" fontId="6" fillId="2" borderId="7" xfId="0" applyFont="1" applyFill="1" applyBorder="1"/>
    <xf numFmtId="0" fontId="6" fillId="2" borderId="8" xfId="0" applyFont="1" applyFill="1" applyBorder="1"/>
    <xf numFmtId="0" fontId="6" fillId="2" borderId="9" xfId="0" applyFont="1" applyFill="1" applyBorder="1"/>
    <xf numFmtId="0" fontId="6" fillId="0" borderId="2" xfId="0" applyFont="1" applyBorder="1"/>
    <xf numFmtId="0" fontId="6" fillId="0" borderId="7" xfId="0" applyFont="1" applyBorder="1"/>
    <xf numFmtId="0" fontId="6" fillId="0" borderId="8" xfId="0" applyFont="1" applyBorder="1"/>
    <xf numFmtId="0" fontId="0" fillId="0" borderId="5" xfId="0" applyBorder="1"/>
    <xf numFmtId="0" fontId="8" fillId="0" borderId="5" xfId="0" applyFont="1" applyBorder="1"/>
    <xf numFmtId="0" fontId="12" fillId="0" borderId="0" xfId="1" applyFont="1" applyBorder="1"/>
    <xf numFmtId="0" fontId="0" fillId="6" borderId="11" xfId="0" applyFill="1" applyBorder="1"/>
    <xf numFmtId="0" fontId="0" fillId="6" borderId="12" xfId="0" applyFill="1" applyBorder="1"/>
    <xf numFmtId="0" fontId="6" fillId="0" borderId="0" xfId="0" applyFont="1" applyFill="1" applyBorder="1"/>
    <xf numFmtId="0" fontId="6" fillId="0" borderId="0" xfId="0" applyFont="1" applyFill="1" applyBorder="1" applyAlignment="1">
      <alignment horizontal="left" indent="1"/>
    </xf>
    <xf numFmtId="0" fontId="0" fillId="0" borderId="0" xfId="0" applyFill="1"/>
    <xf numFmtId="0" fontId="8" fillId="0" borderId="5" xfId="0" applyFont="1" applyFill="1" applyBorder="1" applyAlignment="1">
      <alignment horizontal="left" indent="1"/>
    </xf>
    <xf numFmtId="0" fontId="0" fillId="0" borderId="6" xfId="0" applyBorder="1"/>
    <xf numFmtId="0" fontId="0" fillId="0" borderId="6" xfId="0" applyFill="1" applyBorder="1"/>
    <xf numFmtId="0" fontId="6" fillId="0" borderId="7" xfId="0" applyFont="1" applyFill="1" applyBorder="1" applyAlignment="1">
      <alignment horizontal="left" indent="1"/>
    </xf>
    <xf numFmtId="0" fontId="6" fillId="0" borderId="8" xfId="0" applyFont="1" applyFill="1" applyBorder="1"/>
    <xf numFmtId="0" fontId="6" fillId="0" borderId="8" xfId="0" applyFont="1" applyFill="1" applyBorder="1" applyAlignment="1">
      <alignment horizontal="left" indent="1"/>
    </xf>
    <xf numFmtId="0" fontId="0" fillId="0" borderId="8" xfId="0" applyFill="1" applyBorder="1"/>
    <xf numFmtId="0" fontId="0" fillId="0" borderId="9" xfId="0" applyFill="1" applyBorder="1"/>
    <xf numFmtId="0" fontId="6" fillId="9" borderId="10" xfId="0" applyFont="1" applyFill="1" applyBorder="1" applyAlignment="1">
      <alignment horizontal="left" indent="1"/>
    </xf>
    <xf numFmtId="0" fontId="0" fillId="9" borderId="12" xfId="0" applyFill="1" applyBorder="1"/>
    <xf numFmtId="0" fontId="5" fillId="0" borderId="1" xfId="0" applyFont="1" applyBorder="1" applyAlignment="1">
      <alignment horizontal="center"/>
    </xf>
    <xf numFmtId="0" fontId="5" fillId="6" borderId="10" xfId="0" applyFont="1" applyFill="1" applyBorder="1" applyAlignment="1">
      <alignment horizontal="left" indent="1"/>
    </xf>
    <xf numFmtId="0" fontId="5" fillId="0" borderId="1" xfId="0" applyFont="1" applyBorder="1" applyAlignment="1"/>
    <xf numFmtId="0" fontId="5" fillId="0" borderId="0" xfId="0" applyFont="1" applyFill="1" applyBorder="1" applyAlignment="1"/>
    <xf numFmtId="0" fontId="5" fillId="10" borderId="10" xfId="0" applyFont="1" applyFill="1" applyBorder="1" applyAlignment="1">
      <alignment horizontal="left" indent="1"/>
    </xf>
    <xf numFmtId="0" fontId="1" fillId="10" borderId="11" xfId="0" applyFont="1" applyFill="1" applyBorder="1"/>
    <xf numFmtId="0" fontId="1" fillId="10" borderId="12" xfId="0" applyFont="1" applyFill="1" applyBorder="1"/>
    <xf numFmtId="0" fontId="1" fillId="10" borderId="8" xfId="0" applyFont="1" applyFill="1" applyBorder="1"/>
    <xf numFmtId="0" fontId="1" fillId="10" borderId="9" xfId="0" applyFont="1" applyFill="1" applyBorder="1"/>
    <xf numFmtId="164" fontId="1" fillId="11" borderId="13" xfId="0" applyNumberFormat="1" applyFont="1" applyFill="1" applyBorder="1"/>
    <xf numFmtId="0" fontId="0" fillId="6" borderId="14" xfId="0" applyFill="1" applyBorder="1"/>
    <xf numFmtId="0" fontId="5" fillId="10" borderId="7" xfId="0" applyFont="1" applyFill="1" applyBorder="1" applyAlignment="1">
      <alignment horizontal="left" indent="1"/>
    </xf>
    <xf numFmtId="0" fontId="6" fillId="6" borderId="16" xfId="0" applyFont="1" applyFill="1" applyBorder="1" applyAlignment="1">
      <alignment horizontal="left" indent="1"/>
    </xf>
    <xf numFmtId="164" fontId="6" fillId="11" borderId="1" xfId="2" applyNumberFormat="1" applyFont="1" applyFill="1" applyBorder="1" applyAlignment="1">
      <alignment horizontal="center" vertical="center"/>
    </xf>
    <xf numFmtId="164" fontId="6" fillId="11" borderId="13" xfId="2" applyNumberFormat="1" applyFont="1" applyFill="1" applyBorder="1" applyAlignment="1">
      <alignment horizontal="center" vertical="center"/>
    </xf>
    <xf numFmtId="164" fontId="6" fillId="11" borderId="15" xfId="2" applyNumberFormat="1" applyFont="1" applyFill="1" applyBorder="1" applyAlignment="1">
      <alignment horizontal="center" vertical="center"/>
    </xf>
    <xf numFmtId="164" fontId="1" fillId="11" borderId="12" xfId="0" applyNumberFormat="1" applyFont="1" applyFill="1" applyBorder="1"/>
    <xf numFmtId="164" fontId="1" fillId="0" borderId="0" xfId="0" applyNumberFormat="1" applyFont="1" applyFill="1" applyBorder="1"/>
    <xf numFmtId="0" fontId="6" fillId="13" borderId="1" xfId="0" applyFont="1" applyFill="1" applyBorder="1" applyAlignment="1">
      <alignment horizontal="left" indent="1"/>
    </xf>
    <xf numFmtId="0" fontId="0" fillId="13" borderId="1" xfId="0" applyFill="1" applyBorder="1"/>
    <xf numFmtId="164" fontId="0" fillId="11" borderId="1" xfId="0" applyNumberFormat="1" applyFill="1" applyBorder="1"/>
    <xf numFmtId="0" fontId="0" fillId="11" borderId="1" xfId="0" applyFill="1" applyBorder="1"/>
    <xf numFmtId="0" fontId="6" fillId="0" borderId="0" xfId="3" applyNumberFormat="1" applyFont="1" applyFill="1" applyBorder="1" applyAlignment="1">
      <alignment horizontal="left" vertical="center" wrapText="1" indent="1"/>
    </xf>
    <xf numFmtId="164" fontId="0" fillId="11" borderId="12" xfId="0" applyNumberFormat="1" applyFill="1" applyBorder="1"/>
    <xf numFmtId="0" fontId="6" fillId="13" borderId="17" xfId="0" applyFont="1" applyFill="1" applyBorder="1" applyAlignment="1">
      <alignment horizontal="left" indent="1"/>
    </xf>
    <xf numFmtId="0" fontId="0" fillId="13" borderId="17" xfId="0" applyFill="1" applyBorder="1"/>
    <xf numFmtId="0" fontId="6" fillId="13" borderId="13" xfId="0" applyFont="1" applyFill="1" applyBorder="1" applyAlignment="1">
      <alignment horizontal="left" indent="1"/>
    </xf>
    <xf numFmtId="0" fontId="0" fillId="13" borderId="13" xfId="0" applyFill="1" applyBorder="1"/>
    <xf numFmtId="0" fontId="6" fillId="13" borderId="10" xfId="0" applyFont="1" applyFill="1" applyBorder="1" applyAlignment="1">
      <alignment horizontal="left" indent="1"/>
    </xf>
    <xf numFmtId="0" fontId="0" fillId="13" borderId="11" xfId="0" applyFill="1" applyBorder="1"/>
    <xf numFmtId="0" fontId="0" fillId="13" borderId="12" xfId="0" applyFill="1" applyBorder="1"/>
    <xf numFmtId="0" fontId="8" fillId="0" borderId="5" xfId="0" applyFont="1" applyBorder="1" applyAlignment="1">
      <alignment horizontal="left" indent="1"/>
    </xf>
    <xf numFmtId="0" fontId="6" fillId="0" borderId="6" xfId="0" applyFont="1" applyFill="1" applyBorder="1"/>
    <xf numFmtId="0" fontId="0" fillId="0" borderId="7" xfId="0" applyBorder="1"/>
    <xf numFmtId="0" fontId="0" fillId="0" borderId="8" xfId="0" applyBorder="1"/>
    <xf numFmtId="0" fontId="0" fillId="0" borderId="9" xfId="0" applyBorder="1"/>
    <xf numFmtId="0" fontId="17" fillId="8" borderId="11" xfId="0" applyFont="1" applyFill="1" applyBorder="1" applyAlignment="1"/>
    <xf numFmtId="0" fontId="17" fillId="8" borderId="12" xfId="0" applyFont="1" applyFill="1" applyBorder="1" applyAlignment="1"/>
    <xf numFmtId="0" fontId="6" fillId="0" borderId="0" xfId="0" applyFont="1" applyAlignment="1">
      <alignment horizontal="center" vertical="center" wrapText="1"/>
    </xf>
    <xf numFmtId="0" fontId="6"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164" fontId="6" fillId="11" borderId="1" xfId="2" applyNumberFormat="1" applyFont="1" applyFill="1" applyBorder="1"/>
    <xf numFmtId="164" fontId="6" fillId="0" borderId="1" xfId="0" applyNumberFormat="1" applyFont="1" applyBorder="1"/>
    <xf numFmtId="164" fontId="6" fillId="11" borderId="1" xfId="0" applyNumberFormat="1" applyFont="1" applyFill="1" applyBorder="1"/>
    <xf numFmtId="164" fontId="5" fillId="11" borderId="13" xfId="0" applyNumberFormat="1" applyFont="1" applyFill="1" applyBorder="1"/>
    <xf numFmtId="164" fontId="6" fillId="11" borderId="15" xfId="2" applyNumberFormat="1" applyFont="1" applyFill="1" applyBorder="1"/>
    <xf numFmtId="0" fontId="6" fillId="6" borderId="1" xfId="0" applyFont="1" applyFill="1" applyBorder="1"/>
    <xf numFmtId="166" fontId="6" fillId="0" borderId="1" xfId="0" applyNumberFormat="1" applyFont="1" applyBorder="1"/>
    <xf numFmtId="0" fontId="19" fillId="0" borderId="0" xfId="0" applyFont="1"/>
    <xf numFmtId="167" fontId="6" fillId="0" borderId="1" xfId="4" applyNumberFormat="1" applyFont="1" applyBorder="1"/>
    <xf numFmtId="0" fontId="2" fillId="0" borderId="0" xfId="0" applyFont="1"/>
    <xf numFmtId="0" fontId="5" fillId="0" borderId="0" xfId="0" applyFont="1"/>
    <xf numFmtId="0" fontId="5" fillId="0" borderId="13" xfId="0" applyFont="1" applyBorder="1"/>
    <xf numFmtId="164" fontId="5" fillId="0" borderId="13" xfId="0" applyNumberFormat="1" applyFont="1" applyBorder="1"/>
    <xf numFmtId="167" fontId="5" fillId="0" borderId="13" xfId="4" applyNumberFormat="1" applyFont="1" applyBorder="1"/>
    <xf numFmtId="0" fontId="6" fillId="6" borderId="15" xfId="0" applyFont="1" applyFill="1" applyBorder="1"/>
    <xf numFmtId="164" fontId="6" fillId="0" borderId="15" xfId="0" applyNumberFormat="1" applyFont="1" applyBorder="1"/>
    <xf numFmtId="166" fontId="6" fillId="0" borderId="15" xfId="0" applyNumberFormat="1" applyFont="1" applyBorder="1"/>
    <xf numFmtId="167" fontId="6" fillId="0" borderId="15" xfId="4" applyNumberFormat="1" applyFont="1" applyBorder="1"/>
    <xf numFmtId="0" fontId="5" fillId="6" borderId="17" xfId="0" applyFont="1" applyFill="1" applyBorder="1" applyAlignment="1">
      <alignment horizontal="left" vertical="center" indent="1"/>
    </xf>
    <xf numFmtId="0" fontId="8" fillId="0" borderId="0" xfId="0" applyFont="1" applyBorder="1" applyAlignment="1">
      <alignment horizontal="left" indent="1"/>
    </xf>
    <xf numFmtId="0" fontId="5" fillId="6" borderId="10" xfId="0" applyFont="1" applyFill="1" applyBorder="1" applyAlignment="1">
      <alignment horizontal="center" vertical="center" wrapText="1"/>
    </xf>
    <xf numFmtId="0" fontId="5" fillId="6" borderId="1" xfId="0" applyFont="1" applyFill="1" applyBorder="1" applyAlignment="1">
      <alignment horizontal="left" vertical="center" indent="1"/>
    </xf>
    <xf numFmtId="0" fontId="4" fillId="7" borderId="2" xfId="0" applyFont="1" applyFill="1" applyBorder="1" applyAlignment="1">
      <alignment vertical="center" wrapText="1"/>
    </xf>
    <xf numFmtId="0" fontId="4" fillId="7" borderId="3" xfId="0" applyFont="1" applyFill="1" applyBorder="1" applyAlignment="1">
      <alignment vertical="center" wrapText="1"/>
    </xf>
    <xf numFmtId="0" fontId="4" fillId="7" borderId="4" xfId="0" applyFont="1" applyFill="1" applyBorder="1" applyAlignment="1">
      <alignment vertical="center" wrapText="1"/>
    </xf>
    <xf numFmtId="0" fontId="4" fillId="7" borderId="5" xfId="0" applyFont="1" applyFill="1" applyBorder="1" applyAlignment="1">
      <alignment vertical="center" wrapText="1"/>
    </xf>
    <xf numFmtId="0" fontId="4" fillId="7" borderId="0" xfId="0" applyFont="1" applyFill="1" applyBorder="1" applyAlignment="1">
      <alignment vertical="center" wrapText="1"/>
    </xf>
    <xf numFmtId="0" fontId="4" fillId="7" borderId="6" xfId="0" applyFont="1" applyFill="1" applyBorder="1" applyAlignment="1">
      <alignment vertical="center" wrapText="1"/>
    </xf>
    <xf numFmtId="0" fontId="6" fillId="7" borderId="5" xfId="0" applyFont="1" applyFill="1" applyBorder="1"/>
    <xf numFmtId="0" fontId="6" fillId="7" borderId="0" xfId="0" applyFont="1" applyFill="1" applyBorder="1"/>
    <xf numFmtId="0" fontId="6" fillId="7" borderId="6" xfId="0" applyFont="1" applyFill="1" applyBorder="1"/>
    <xf numFmtId="0" fontId="6" fillId="7" borderId="5"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7" xfId="0" applyFont="1" applyFill="1" applyBorder="1"/>
    <xf numFmtId="0" fontId="6" fillId="7" borderId="8" xfId="0" applyFont="1" applyFill="1" applyBorder="1"/>
    <xf numFmtId="0" fontId="6" fillId="7" borderId="9" xfId="0" applyFont="1" applyFill="1" applyBorder="1"/>
    <xf numFmtId="0" fontId="19" fillId="7" borderId="5" xfId="0" applyFont="1" applyFill="1" applyBorder="1"/>
    <xf numFmtId="166" fontId="6" fillId="11" borderId="1" xfId="0" applyNumberFormat="1" applyFont="1" applyFill="1" applyBorder="1"/>
    <xf numFmtId="167" fontId="6" fillId="11" borderId="1" xfId="4" applyNumberFormat="1" applyFont="1" applyFill="1" applyBorder="1"/>
    <xf numFmtId="164" fontId="6" fillId="11" borderId="15" xfId="0" applyNumberFormat="1" applyFont="1" applyFill="1" applyBorder="1"/>
    <xf numFmtId="166" fontId="6" fillId="11" borderId="15" xfId="0" applyNumberFormat="1" applyFont="1" applyFill="1" applyBorder="1"/>
    <xf numFmtId="167" fontId="6" fillId="11" borderId="15" xfId="4" applyNumberFormat="1" applyFont="1" applyFill="1" applyBorder="1"/>
    <xf numFmtId="0" fontId="5" fillId="11" borderId="13" xfId="0" applyFont="1" applyFill="1" applyBorder="1"/>
    <xf numFmtId="167" fontId="5" fillId="11" borderId="13" xfId="4" applyNumberFormat="1" applyFont="1" applyFill="1" applyBorder="1"/>
    <xf numFmtId="0" fontId="6" fillId="13" borderId="1" xfId="0" applyFont="1" applyFill="1" applyBorder="1" applyAlignment="1">
      <alignment horizontal="center" vertical="center" wrapText="1"/>
    </xf>
    <xf numFmtId="0" fontId="6" fillId="13" borderId="1" xfId="0" applyFont="1" applyFill="1" applyBorder="1"/>
    <xf numFmtId="0" fontId="6" fillId="13" borderId="15" xfId="0" applyFont="1" applyFill="1" applyBorder="1"/>
    <xf numFmtId="0" fontId="5" fillId="13" borderId="13" xfId="0" applyFont="1" applyFill="1" applyBorder="1"/>
    <xf numFmtId="0" fontId="2" fillId="2" borderId="1" xfId="0" applyFont="1" applyFill="1" applyBorder="1" applyAlignment="1">
      <alignment horizontal="center" vertical="center"/>
    </xf>
    <xf numFmtId="0" fontId="6" fillId="6" borderId="16" xfId="0" applyFont="1" applyFill="1" applyBorder="1"/>
    <xf numFmtId="0" fontId="6" fillId="6" borderId="14" xfId="0" applyFont="1" applyFill="1" applyBorder="1"/>
    <xf numFmtId="0" fontId="6" fillId="6" borderId="18" xfId="0" applyFont="1" applyFill="1" applyBorder="1"/>
    <xf numFmtId="0" fontId="5" fillId="12" borderId="10" xfId="0" applyFont="1" applyFill="1" applyBorder="1"/>
    <xf numFmtId="0" fontId="5" fillId="12" borderId="11" xfId="0" applyFont="1" applyFill="1" applyBorder="1"/>
    <xf numFmtId="0" fontId="5" fillId="12" borderId="12" xfId="0" applyFont="1" applyFill="1" applyBorder="1"/>
    <xf numFmtId="165" fontId="5" fillId="11" borderId="13" xfId="3" applyNumberFormat="1" applyFont="1" applyFill="1" applyBorder="1"/>
    <xf numFmtId="165" fontId="5" fillId="11" borderId="1" xfId="0" applyNumberFormat="1" applyFont="1" applyFill="1" applyBorder="1"/>
    <xf numFmtId="165" fontId="5" fillId="11" borderId="1" xfId="3" applyNumberFormat="1" applyFont="1" applyFill="1" applyBorder="1"/>
    <xf numFmtId="0" fontId="2" fillId="2" borderId="10" xfId="0" applyFont="1" applyFill="1" applyBorder="1"/>
    <xf numFmtId="0" fontId="2" fillId="2" borderId="11" xfId="0" applyFont="1" applyFill="1" applyBorder="1"/>
    <xf numFmtId="0" fontId="2" fillId="2" borderId="12" xfId="0" applyFont="1" applyFill="1" applyBorder="1"/>
    <xf numFmtId="165" fontId="5" fillId="14" borderId="1" xfId="0" applyNumberFormat="1" applyFont="1" applyFill="1" applyBorder="1"/>
    <xf numFmtId="0" fontId="6" fillId="11" borderId="1" xfId="0" applyFont="1" applyFill="1" applyBorder="1" applyAlignment="1">
      <alignment horizontal="center" vertical="center"/>
    </xf>
    <xf numFmtId="164" fontId="6" fillId="11" borderId="1" xfId="2" applyNumberFormat="1" applyFont="1" applyFill="1" applyBorder="1" applyAlignment="1"/>
    <xf numFmtId="165" fontId="6" fillId="11" borderId="1" xfId="3" applyNumberFormat="1" applyFont="1" applyFill="1" applyBorder="1"/>
    <xf numFmtId="0" fontId="6" fillId="15" borderId="8" xfId="0" applyFont="1" applyFill="1" applyBorder="1"/>
    <xf numFmtId="0" fontId="6" fillId="15" borderId="9" xfId="0" applyFont="1" applyFill="1" applyBorder="1"/>
    <xf numFmtId="165" fontId="6" fillId="11" borderId="15" xfId="3" applyNumberFormat="1" applyFont="1" applyFill="1" applyBorder="1"/>
    <xf numFmtId="0" fontId="5" fillId="15" borderId="7" xfId="0" applyFont="1" applyFill="1" applyBorder="1"/>
    <xf numFmtId="0" fontId="14" fillId="6" borderId="10" xfId="0" applyFont="1" applyFill="1" applyBorder="1"/>
    <xf numFmtId="0" fontId="5" fillId="6" borderId="11" xfId="0" applyFont="1" applyFill="1" applyBorder="1"/>
    <xf numFmtId="0" fontId="5" fillId="6" borderId="12" xfId="0" applyFont="1" applyFill="1" applyBorder="1"/>
    <xf numFmtId="164" fontId="6" fillId="0" borderId="0" xfId="0" applyNumberFormat="1" applyFont="1" applyBorder="1"/>
    <xf numFmtId="14" fontId="6" fillId="11" borderId="1" xfId="0" applyNumberFormat="1" applyFont="1" applyFill="1" applyBorder="1"/>
    <xf numFmtId="0" fontId="22" fillId="0" borderId="1" xfId="0" applyFont="1" applyBorder="1"/>
    <xf numFmtId="168" fontId="6" fillId="6" borderId="1" xfId="0" applyNumberFormat="1" applyFont="1" applyFill="1" applyBorder="1" applyAlignment="1">
      <alignment horizontal="center"/>
    </xf>
    <xf numFmtId="0" fontId="6" fillId="8" borderId="11" xfId="0" applyFont="1" applyFill="1" applyBorder="1"/>
    <xf numFmtId="0" fontId="6" fillId="8" borderId="12" xfId="0" applyFont="1" applyFill="1" applyBorder="1"/>
    <xf numFmtId="0" fontId="2" fillId="2" borderId="5" xfId="0" applyFont="1" applyFill="1" applyBorder="1" applyAlignment="1">
      <alignment horizontal="center"/>
    </xf>
    <xf numFmtId="0" fontId="6" fillId="0" borderId="0" xfId="0" applyFont="1" applyBorder="1" applyAlignment="1">
      <alignment wrapText="1"/>
    </xf>
    <xf numFmtId="0" fontId="6" fillId="0" borderId="6" xfId="0" applyFont="1" applyBorder="1" applyAlignment="1">
      <alignment wrapText="1"/>
    </xf>
    <xf numFmtId="0" fontId="6" fillId="6" borderId="0" xfId="0" applyFont="1" applyFill="1" applyBorder="1" applyAlignment="1">
      <alignment wrapText="1"/>
    </xf>
    <xf numFmtId="0" fontId="6" fillId="6" borderId="6" xfId="0" applyFont="1" applyFill="1" applyBorder="1" applyAlignment="1">
      <alignment wrapText="1"/>
    </xf>
    <xf numFmtId="0" fontId="6" fillId="6" borderId="0" xfId="0" applyFont="1" applyFill="1" applyBorder="1" applyAlignment="1">
      <alignment horizontal="left" indent="1"/>
    </xf>
    <xf numFmtId="0" fontId="6" fillId="6" borderId="8" xfId="0" applyFont="1" applyFill="1" applyBorder="1"/>
    <xf numFmtId="0" fontId="6" fillId="6" borderId="7" xfId="0" applyFont="1" applyFill="1" applyBorder="1" applyAlignment="1">
      <alignment horizontal="left" indent="1"/>
    </xf>
    <xf numFmtId="0" fontId="6" fillId="0" borderId="5" xfId="0" applyFont="1" applyBorder="1" applyAlignment="1">
      <alignment horizontal="left" vertical="center" wrapText="1" indent="1"/>
    </xf>
    <xf numFmtId="0" fontId="6" fillId="0" borderId="0" xfId="0" applyFont="1" applyBorder="1" applyAlignment="1">
      <alignment horizontal="left" vertical="center" wrapText="1" indent="1"/>
    </xf>
    <xf numFmtId="0" fontId="6" fillId="0" borderId="6" xfId="0" applyFont="1" applyBorder="1" applyAlignment="1">
      <alignment horizontal="left" vertical="center" wrapText="1" indent="1"/>
    </xf>
    <xf numFmtId="0" fontId="5" fillId="0" borderId="1" xfId="0" applyFont="1" applyBorder="1" applyAlignment="1">
      <alignment horizontal="center"/>
    </xf>
    <xf numFmtId="0" fontId="27" fillId="0" borderId="0" xfId="0" applyFont="1"/>
    <xf numFmtId="0" fontId="6" fillId="0" borderId="13" xfId="0" applyFont="1" applyBorder="1" applyAlignment="1">
      <alignment horizontal="center"/>
    </xf>
    <xf numFmtId="0" fontId="5" fillId="0" borderId="1" xfId="0" applyFont="1" applyBorder="1"/>
    <xf numFmtId="43" fontId="5" fillId="11" borderId="13" xfId="0" applyNumberFormat="1" applyFont="1" applyFill="1" applyBorder="1"/>
    <xf numFmtId="43" fontId="5" fillId="11" borderId="7" xfId="0" applyNumberFormat="1" applyFont="1" applyFill="1" applyBorder="1"/>
    <xf numFmtId="2" fontId="6" fillId="0" borderId="1" xfId="0" applyNumberFormat="1" applyFont="1" applyBorder="1"/>
    <xf numFmtId="2" fontId="6" fillId="0" borderId="15" xfId="0" applyNumberFormat="1" applyFont="1" applyBorder="1"/>
    <xf numFmtId="2" fontId="5" fillId="0" borderId="13" xfId="0" applyNumberFormat="1" applyFont="1" applyBorder="1"/>
    <xf numFmtId="2" fontId="6" fillId="11" borderId="1" xfId="0" applyNumberFormat="1" applyFont="1" applyFill="1" applyBorder="1"/>
    <xf numFmtId="2" fontId="6" fillId="11" borderId="15" xfId="0" applyNumberFormat="1" applyFont="1" applyFill="1" applyBorder="1"/>
    <xf numFmtId="2" fontId="5" fillId="11" borderId="13" xfId="0" applyNumberFormat="1" applyFont="1" applyFill="1" applyBorder="1"/>
    <xf numFmtId="43" fontId="6" fillId="0" borderId="1" xfId="0" applyNumberFormat="1" applyFont="1" applyBorder="1"/>
    <xf numFmtId="43" fontId="6" fillId="0" borderId="15" xfId="0" applyNumberFormat="1" applyFont="1" applyBorder="1"/>
    <xf numFmtId="43" fontId="6" fillId="11" borderId="1" xfId="0" applyNumberFormat="1" applyFont="1" applyFill="1" applyBorder="1"/>
    <xf numFmtId="43" fontId="6" fillId="11" borderId="15" xfId="0" applyNumberFormat="1" applyFont="1" applyFill="1" applyBorder="1"/>
    <xf numFmtId="0" fontId="4" fillId="0" borderId="5" xfId="0" applyFont="1" applyBorder="1" applyAlignment="1">
      <alignment horizontal="left" vertical="center" wrapText="1" indent="1"/>
    </xf>
    <xf numFmtId="0" fontId="4" fillId="0" borderId="0" xfId="0" applyFont="1" applyBorder="1" applyAlignment="1">
      <alignment horizontal="left" vertical="center" wrapText="1" indent="1"/>
    </xf>
    <xf numFmtId="0" fontId="4" fillId="0" borderId="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0" xfId="0" applyFont="1" applyBorder="1" applyAlignment="1">
      <alignment horizontal="left" vertical="center" wrapText="1" indent="1"/>
    </xf>
    <xf numFmtId="0" fontId="6" fillId="0" borderId="6" xfId="0" applyFont="1" applyBorder="1" applyAlignment="1">
      <alignment horizontal="left" vertical="center" wrapText="1" indent="1"/>
    </xf>
    <xf numFmtId="0" fontId="5" fillId="3" borderId="10" xfId="0" applyFont="1" applyFill="1" applyBorder="1" applyAlignment="1">
      <alignment horizontal="center"/>
    </xf>
    <xf numFmtId="0" fontId="5" fillId="3" borderId="11" xfId="0" applyFont="1" applyFill="1" applyBorder="1" applyAlignment="1">
      <alignment horizontal="center"/>
    </xf>
    <xf numFmtId="0" fontId="5" fillId="3" borderId="12" xfId="0" applyFont="1" applyFill="1" applyBorder="1" applyAlignment="1">
      <alignment horizontal="center"/>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9" xfId="0" applyFont="1" applyBorder="1" applyAlignment="1">
      <alignment horizontal="left" vertical="center" wrapText="1" inden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2" fillId="5" borderId="10" xfId="0" applyFont="1" applyFill="1" applyBorder="1" applyAlignment="1">
      <alignment horizontal="center"/>
    </xf>
    <xf numFmtId="0" fontId="2" fillId="5" borderId="11" xfId="0" applyFont="1" applyFill="1" applyBorder="1" applyAlignment="1">
      <alignment horizontal="center"/>
    </xf>
    <xf numFmtId="0" fontId="2" fillId="5" borderId="12" xfId="0" applyFont="1" applyFill="1" applyBorder="1" applyAlignment="1">
      <alignment horizontal="center"/>
    </xf>
    <xf numFmtId="0" fontId="17" fillId="8" borderId="10" xfId="0" applyFont="1" applyFill="1" applyBorder="1" applyAlignment="1">
      <alignment horizontal="center"/>
    </xf>
    <xf numFmtId="0" fontId="17" fillId="8" borderId="11" xfId="0" applyFont="1" applyFill="1" applyBorder="1" applyAlignment="1">
      <alignment horizontal="center"/>
    </xf>
    <xf numFmtId="0" fontId="17" fillId="8" borderId="12" xfId="0" applyFont="1" applyFill="1" applyBorder="1" applyAlignment="1">
      <alignment horizontal="center"/>
    </xf>
    <xf numFmtId="0" fontId="8" fillId="0" borderId="2" xfId="0" applyFont="1" applyBorder="1" applyAlignment="1">
      <alignment horizontal="left" vertical="center" wrapText="1" indent="1"/>
    </xf>
    <xf numFmtId="0" fontId="8" fillId="0" borderId="3"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0" xfId="0" applyFont="1" applyAlignment="1">
      <alignment horizontal="left" vertical="center" wrapText="1" indent="1"/>
    </xf>
    <xf numFmtId="0" fontId="6" fillId="6" borderId="2" xfId="0" applyFont="1" applyFill="1" applyBorder="1" applyAlignment="1">
      <alignment horizontal="left" vertical="center" wrapText="1" indent="1"/>
    </xf>
    <xf numFmtId="0" fontId="6" fillId="6" borderId="3" xfId="0" applyFont="1" applyFill="1" applyBorder="1" applyAlignment="1">
      <alignment horizontal="left" vertical="center" wrapText="1" indent="1"/>
    </xf>
    <xf numFmtId="0" fontId="6" fillId="6" borderId="4" xfId="0" applyFont="1" applyFill="1" applyBorder="1" applyAlignment="1">
      <alignment horizontal="left" vertical="center" wrapText="1" indent="1"/>
    </xf>
    <xf numFmtId="0" fontId="6" fillId="6" borderId="5" xfId="0" applyFont="1" applyFill="1" applyBorder="1" applyAlignment="1">
      <alignment horizontal="left" vertical="center" wrapText="1" indent="1"/>
    </xf>
    <xf numFmtId="0" fontId="6" fillId="6" borderId="0" xfId="0" applyFont="1" applyFill="1" applyBorder="1" applyAlignment="1">
      <alignment horizontal="left" vertical="center" wrapText="1" indent="1"/>
    </xf>
    <xf numFmtId="0" fontId="6" fillId="6" borderId="6" xfId="0" applyFont="1" applyFill="1" applyBorder="1" applyAlignment="1">
      <alignment horizontal="left" vertical="center" wrapText="1" indent="1"/>
    </xf>
    <xf numFmtId="0" fontId="6" fillId="6" borderId="7" xfId="0" applyFont="1" applyFill="1" applyBorder="1" applyAlignment="1">
      <alignment horizontal="left" vertical="center" wrapText="1" indent="1"/>
    </xf>
    <xf numFmtId="0" fontId="6" fillId="6" borderId="8" xfId="0" applyFont="1" applyFill="1" applyBorder="1" applyAlignment="1">
      <alignment horizontal="left" vertical="center" wrapText="1" indent="1"/>
    </xf>
    <xf numFmtId="0" fontId="6" fillId="6" borderId="9" xfId="0" applyFont="1" applyFill="1" applyBorder="1" applyAlignment="1">
      <alignment horizontal="left" vertical="center" wrapText="1" indent="1"/>
    </xf>
    <xf numFmtId="0" fontId="6" fillId="6" borderId="2" xfId="3" applyNumberFormat="1" applyFont="1" applyFill="1" applyBorder="1" applyAlignment="1">
      <alignment horizontal="left" vertical="center" wrapText="1" indent="1"/>
    </xf>
    <xf numFmtId="0" fontId="6" fillId="6" borderId="3" xfId="3" applyNumberFormat="1" applyFont="1" applyFill="1" applyBorder="1" applyAlignment="1">
      <alignment horizontal="left" vertical="center" wrapText="1" indent="1"/>
    </xf>
    <xf numFmtId="0" fontId="6" fillId="6" borderId="4" xfId="3" applyNumberFormat="1" applyFont="1" applyFill="1" applyBorder="1" applyAlignment="1">
      <alignment horizontal="left" vertical="center" wrapText="1" indent="1"/>
    </xf>
    <xf numFmtId="0" fontId="6" fillId="6" borderId="5" xfId="3" applyNumberFormat="1" applyFont="1" applyFill="1" applyBorder="1" applyAlignment="1">
      <alignment horizontal="left" vertical="center" wrapText="1" indent="1"/>
    </xf>
    <xf numFmtId="0" fontId="6" fillId="6" borderId="0" xfId="3" applyNumberFormat="1" applyFont="1" applyFill="1" applyBorder="1" applyAlignment="1">
      <alignment horizontal="left" vertical="center" wrapText="1" indent="1"/>
    </xf>
    <xf numFmtId="0" fontId="6" fillId="6" borderId="6" xfId="3" applyNumberFormat="1" applyFont="1" applyFill="1" applyBorder="1" applyAlignment="1">
      <alignment horizontal="left" vertical="center" wrapText="1" indent="1"/>
    </xf>
    <xf numFmtId="0" fontId="6" fillId="6" borderId="7" xfId="3" applyNumberFormat="1" applyFont="1" applyFill="1" applyBorder="1" applyAlignment="1">
      <alignment horizontal="left" vertical="center" wrapText="1" indent="1"/>
    </xf>
    <xf numFmtId="0" fontId="6" fillId="6" borderId="8" xfId="3" applyNumberFormat="1" applyFont="1" applyFill="1" applyBorder="1" applyAlignment="1">
      <alignment horizontal="left" vertical="center" wrapText="1" indent="1"/>
    </xf>
    <xf numFmtId="0" fontId="6" fillId="6" borderId="9" xfId="3" applyNumberFormat="1" applyFont="1" applyFill="1" applyBorder="1" applyAlignment="1">
      <alignment horizontal="left" vertical="center" wrapText="1" indent="1"/>
    </xf>
    <xf numFmtId="0" fontId="5" fillId="0" borderId="1" xfId="0" applyFont="1" applyBorder="1" applyAlignment="1">
      <alignment horizontal="center"/>
    </xf>
    <xf numFmtId="0" fontId="0" fillId="12" borderId="1" xfId="0" applyFill="1" applyBorder="1" applyAlignment="1">
      <alignment horizontal="center"/>
    </xf>
    <xf numFmtId="0" fontId="6" fillId="6" borderId="0" xfId="0" applyFont="1" applyFill="1" applyAlignment="1">
      <alignment horizontal="left" vertical="center" wrapText="1" inden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20" fillId="7" borderId="0" xfId="0" applyFont="1" applyFill="1" applyBorder="1" applyAlignment="1">
      <alignment horizontal="center" vertical="center" wrapText="1"/>
    </xf>
    <xf numFmtId="0" fontId="5" fillId="12" borderId="10" xfId="0" applyFont="1" applyFill="1" applyBorder="1" applyAlignment="1">
      <alignment horizontal="center" vertical="center" wrapText="1"/>
    </xf>
    <xf numFmtId="0" fontId="5" fillId="12" borderId="11" xfId="0" applyFont="1" applyFill="1" applyBorder="1" applyAlignment="1">
      <alignment horizontal="center" vertical="center" wrapText="1"/>
    </xf>
    <xf numFmtId="0" fontId="5" fillId="12" borderId="12" xfId="0" applyFont="1" applyFill="1" applyBorder="1" applyAlignment="1">
      <alignment horizontal="center" vertical="center" wrapText="1"/>
    </xf>
    <xf numFmtId="0" fontId="5" fillId="11" borderId="13" xfId="0" applyFont="1" applyFill="1" applyBorder="1" applyAlignment="1">
      <alignment horizontal="center"/>
    </xf>
    <xf numFmtId="0" fontId="5" fillId="3" borderId="1" xfId="0" applyFont="1" applyFill="1" applyBorder="1" applyAlignment="1">
      <alignment horizontal="center"/>
    </xf>
    <xf numFmtId="0" fontId="5" fillId="0" borderId="5" xfId="0" applyFont="1" applyBorder="1" applyAlignment="1">
      <alignment horizontal="left" vertical="center" wrapText="1" indent="1"/>
    </xf>
    <xf numFmtId="0" fontId="5" fillId="0" borderId="0"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1" xfId="0" applyFont="1" applyBorder="1" applyAlignment="1">
      <alignment horizontal="left" vertical="center"/>
    </xf>
    <xf numFmtId="0" fontId="5" fillId="6" borderId="1" xfId="0" applyFont="1" applyFill="1" applyBorder="1" applyAlignment="1">
      <alignment horizontal="center" vertical="center" wrapText="1"/>
    </xf>
    <xf numFmtId="0" fontId="5" fillId="0" borderId="17"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6" fillId="0" borderId="5" xfId="0" applyFont="1" applyBorder="1" applyAlignment="1">
      <alignment horizontal="left" wrapText="1" indent="1"/>
    </xf>
    <xf numFmtId="0" fontId="6" fillId="0" borderId="0" xfId="0" applyFont="1" applyBorder="1" applyAlignment="1">
      <alignment horizontal="left"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9" xfId="0" applyFont="1" applyBorder="1" applyAlignment="1">
      <alignment horizontal="left" vertical="center" wrapText="1" indent="1"/>
    </xf>
    <xf numFmtId="0" fontId="2" fillId="2" borderId="1" xfId="0" applyFont="1" applyFill="1" applyBorder="1" applyAlignment="1">
      <alignment horizontal="center"/>
    </xf>
    <xf numFmtId="0" fontId="5" fillId="10" borderId="7" xfId="0" applyFont="1" applyFill="1" applyBorder="1" applyAlignment="1">
      <alignment horizontal="center"/>
    </xf>
    <xf numFmtId="0" fontId="5" fillId="10" borderId="8" xfId="0" applyFont="1" applyFill="1" applyBorder="1" applyAlignment="1">
      <alignment horizontal="center"/>
    </xf>
    <xf numFmtId="0" fontId="5" fillId="10" borderId="9" xfId="0" applyFont="1" applyFill="1" applyBorder="1" applyAlignment="1">
      <alignment horizontal="center"/>
    </xf>
    <xf numFmtId="0" fontId="6" fillId="14" borderId="2" xfId="0" applyFont="1" applyFill="1" applyBorder="1" applyAlignment="1">
      <alignment horizontal="left" vertical="center" wrapText="1" indent="1"/>
    </xf>
    <xf numFmtId="0" fontId="6" fillId="14" borderId="3" xfId="0" applyFont="1" applyFill="1" applyBorder="1" applyAlignment="1">
      <alignment horizontal="left" vertical="center" wrapText="1" indent="1"/>
    </xf>
    <xf numFmtId="0" fontId="6" fillId="14" borderId="4" xfId="0" applyFont="1" applyFill="1" applyBorder="1" applyAlignment="1">
      <alignment horizontal="left" vertical="center" wrapText="1" indent="1"/>
    </xf>
    <xf numFmtId="0" fontId="6" fillId="14" borderId="5" xfId="0" applyFont="1" applyFill="1" applyBorder="1" applyAlignment="1">
      <alignment horizontal="left" vertical="center" wrapText="1" indent="1"/>
    </xf>
    <xf numFmtId="0" fontId="6" fillId="14" borderId="0" xfId="0" applyFont="1" applyFill="1" applyBorder="1" applyAlignment="1">
      <alignment horizontal="left" vertical="center" wrapText="1" indent="1"/>
    </xf>
    <xf numFmtId="0" fontId="6" fillId="14" borderId="6" xfId="0" applyFont="1" applyFill="1" applyBorder="1" applyAlignment="1">
      <alignment horizontal="left" vertical="center" wrapText="1" indent="1"/>
    </xf>
    <xf numFmtId="0" fontId="6" fillId="14" borderId="7" xfId="0" applyFont="1" applyFill="1" applyBorder="1" applyAlignment="1">
      <alignment horizontal="left" vertical="center" wrapText="1" indent="1"/>
    </xf>
    <xf numFmtId="0" fontId="6" fillId="14" borderId="8" xfId="0" applyFont="1" applyFill="1" applyBorder="1" applyAlignment="1">
      <alignment horizontal="left" vertical="center" wrapText="1" indent="1"/>
    </xf>
    <xf numFmtId="0" fontId="6" fillId="14" borderId="9" xfId="0" applyFont="1" applyFill="1" applyBorder="1" applyAlignment="1">
      <alignment horizontal="left" vertical="center" wrapText="1" indent="1"/>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0"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9" xfId="0" applyFont="1" applyFill="1" applyBorder="1" applyAlignment="1">
      <alignment horizontal="center" vertical="center"/>
    </xf>
    <xf numFmtId="0" fontId="6" fillId="6" borderId="0" xfId="0" applyFont="1" applyFill="1" applyBorder="1" applyAlignment="1">
      <alignment horizontal="left" wrapText="1" indent="1"/>
    </xf>
    <xf numFmtId="0" fontId="6" fillId="6" borderId="6" xfId="0" applyFont="1" applyFill="1" applyBorder="1" applyAlignment="1">
      <alignment horizontal="left" wrapText="1" indent="1"/>
    </xf>
    <xf numFmtId="0" fontId="6" fillId="6" borderId="0" xfId="0" applyFont="1" applyFill="1" applyBorder="1" applyAlignment="1">
      <alignment horizontal="left" wrapText="1" indent="5"/>
    </xf>
    <xf numFmtId="0" fontId="6" fillId="6" borderId="6" xfId="0" applyFont="1" applyFill="1" applyBorder="1" applyAlignment="1">
      <alignment horizontal="left" wrapText="1" indent="5"/>
    </xf>
    <xf numFmtId="0" fontId="5" fillId="6" borderId="0" xfId="0" applyFont="1" applyFill="1" applyBorder="1" applyAlignment="1">
      <alignment horizontal="left" vertical="center" wrapText="1" indent="1"/>
    </xf>
    <xf numFmtId="0" fontId="5" fillId="6" borderId="6" xfId="0" applyFont="1" applyFill="1" applyBorder="1" applyAlignment="1">
      <alignment horizontal="left" vertical="center" wrapText="1" indent="1"/>
    </xf>
    <xf numFmtId="0" fontId="6" fillId="6" borderId="0" xfId="0" applyFont="1" applyFill="1" applyBorder="1" applyAlignment="1">
      <alignment horizontal="left" vertical="center" indent="1"/>
    </xf>
    <xf numFmtId="0" fontId="6" fillId="6" borderId="6" xfId="0" applyFont="1" applyFill="1" applyBorder="1" applyAlignment="1">
      <alignment horizontal="left" vertical="center" indent="1"/>
    </xf>
    <xf numFmtId="0" fontId="2" fillId="2" borderId="0"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2" borderId="9" xfId="0" applyFont="1" applyFill="1" applyBorder="1" applyAlignment="1">
      <alignment horizontal="center"/>
    </xf>
    <xf numFmtId="164" fontId="6" fillId="11" borderId="10" xfId="2" applyNumberFormat="1" applyFont="1" applyFill="1" applyBorder="1" applyAlignment="1">
      <alignment horizontal="center" vertical="center"/>
    </xf>
    <xf numFmtId="164" fontId="6" fillId="11" borderId="11" xfId="2" applyNumberFormat="1" applyFont="1" applyFill="1" applyBorder="1" applyAlignment="1">
      <alignment horizontal="center" vertical="center"/>
    </xf>
    <xf numFmtId="164" fontId="6" fillId="11" borderId="12" xfId="2" applyNumberFormat="1" applyFont="1" applyFill="1" applyBorder="1" applyAlignment="1">
      <alignment horizontal="center" vertical="center"/>
    </xf>
    <xf numFmtId="167" fontId="6" fillId="11" borderId="10" xfId="4" applyNumberFormat="1" applyFont="1" applyFill="1" applyBorder="1" applyAlignment="1">
      <alignment horizontal="right" vertical="center"/>
    </xf>
    <xf numFmtId="167" fontId="6" fillId="11" borderId="11" xfId="4" applyNumberFormat="1" applyFont="1" applyFill="1" applyBorder="1" applyAlignment="1">
      <alignment horizontal="right" vertical="center"/>
    </xf>
    <xf numFmtId="167" fontId="6" fillId="11" borderId="12" xfId="4" applyNumberFormat="1" applyFont="1" applyFill="1" applyBorder="1" applyAlignment="1">
      <alignment horizontal="right" vertical="center"/>
    </xf>
    <xf numFmtId="165" fontId="6" fillId="11" borderId="10" xfId="3" applyNumberFormat="1" applyFont="1" applyFill="1" applyBorder="1" applyAlignment="1">
      <alignment horizontal="center" vertical="center"/>
    </xf>
    <xf numFmtId="165" fontId="6" fillId="11" borderId="11" xfId="3" applyNumberFormat="1" applyFont="1" applyFill="1" applyBorder="1" applyAlignment="1">
      <alignment horizontal="center" vertical="center"/>
    </xf>
    <xf numFmtId="165" fontId="6" fillId="11" borderId="12" xfId="3" applyNumberFormat="1" applyFont="1" applyFill="1" applyBorder="1" applyAlignment="1">
      <alignment horizontal="center" vertical="center"/>
    </xf>
    <xf numFmtId="0" fontId="23" fillId="0" borderId="2" xfId="0" applyFont="1" applyBorder="1" applyAlignment="1">
      <alignment horizontal="left" vertical="center" wrapText="1" indent="1"/>
    </xf>
    <xf numFmtId="0" fontId="23" fillId="0" borderId="3" xfId="0" applyFont="1" applyBorder="1" applyAlignment="1">
      <alignment horizontal="left" vertical="center" wrapText="1" indent="1"/>
    </xf>
    <xf numFmtId="0" fontId="23" fillId="0" borderId="4" xfId="0" applyFont="1" applyBorder="1" applyAlignment="1">
      <alignment horizontal="left" vertical="center" wrapText="1" indent="1"/>
    </xf>
    <xf numFmtId="0" fontId="23" fillId="0" borderId="5" xfId="0" applyFont="1" applyBorder="1" applyAlignment="1">
      <alignment horizontal="left" vertical="center" wrapText="1" indent="1"/>
    </xf>
    <xf numFmtId="0" fontId="23" fillId="0" borderId="0" xfId="0" applyFont="1" applyBorder="1" applyAlignment="1">
      <alignment horizontal="left" vertical="center" wrapText="1" indent="1"/>
    </xf>
    <xf numFmtId="0" fontId="23" fillId="0" borderId="6" xfId="0" applyFont="1" applyBorder="1" applyAlignment="1">
      <alignment horizontal="left" vertical="center" wrapText="1" indent="1"/>
    </xf>
    <xf numFmtId="0" fontId="23" fillId="0" borderId="7" xfId="0" applyFont="1" applyBorder="1" applyAlignment="1">
      <alignment horizontal="left" vertical="center" wrapText="1" indent="1"/>
    </xf>
    <xf numFmtId="0" fontId="23" fillId="0" borderId="8" xfId="0" applyFont="1" applyBorder="1" applyAlignment="1">
      <alignment horizontal="left" vertical="center" wrapText="1" indent="1"/>
    </xf>
    <xf numFmtId="0" fontId="23" fillId="0" borderId="9" xfId="0" applyFont="1" applyBorder="1" applyAlignment="1">
      <alignment horizontal="left" vertical="center" wrapText="1" indent="1"/>
    </xf>
    <xf numFmtId="0" fontId="6" fillId="11" borderId="10" xfId="0" applyFont="1" applyFill="1" applyBorder="1" applyAlignment="1">
      <alignment horizontal="left" vertical="center" indent="1"/>
    </xf>
    <xf numFmtId="0" fontId="6" fillId="11" borderId="11" xfId="0" applyFont="1" applyFill="1" applyBorder="1" applyAlignment="1">
      <alignment horizontal="left" vertical="center" indent="1"/>
    </xf>
    <xf numFmtId="0" fontId="6" fillId="11" borderId="12" xfId="0" applyFont="1" applyFill="1" applyBorder="1" applyAlignment="1">
      <alignment horizontal="left" vertical="center" indent="1"/>
    </xf>
    <xf numFmtId="0" fontId="6" fillId="4" borderId="1" xfId="0" applyFont="1" applyFill="1" applyBorder="1" applyAlignment="1" applyProtection="1">
      <alignment horizontal="center"/>
      <protection locked="0"/>
    </xf>
    <xf numFmtId="0" fontId="6" fillId="4" borderId="10" xfId="0" applyFont="1" applyFill="1" applyBorder="1" applyAlignment="1" applyProtection="1">
      <alignment horizontal="left" vertical="center" indent="1"/>
      <protection locked="0"/>
    </xf>
    <xf numFmtId="0" fontId="6" fillId="4" borderId="11" xfId="0" applyFont="1" applyFill="1" applyBorder="1" applyAlignment="1" applyProtection="1">
      <alignment horizontal="left" vertical="center" indent="1"/>
      <protection locked="0"/>
    </xf>
    <xf numFmtId="0" fontId="6" fillId="4" borderId="12" xfId="0" applyFont="1" applyFill="1" applyBorder="1" applyAlignment="1" applyProtection="1">
      <alignment horizontal="left" vertical="center" indent="1"/>
      <protection locked="0"/>
    </xf>
    <xf numFmtId="0" fontId="6" fillId="4" borderId="10" xfId="0" applyFont="1" applyFill="1" applyBorder="1" applyAlignment="1" applyProtection="1">
      <alignment horizontal="left" indent="1"/>
      <protection locked="0"/>
    </xf>
    <xf numFmtId="0" fontId="6" fillId="4" borderId="11" xfId="0" applyFont="1" applyFill="1" applyBorder="1" applyAlignment="1" applyProtection="1">
      <alignment horizontal="left" indent="1"/>
      <protection locked="0"/>
    </xf>
    <xf numFmtId="0" fontId="6" fillId="4" borderId="12" xfId="0" applyFont="1" applyFill="1" applyBorder="1" applyAlignment="1" applyProtection="1">
      <alignment horizontal="left" indent="1"/>
      <protection locked="0"/>
    </xf>
    <xf numFmtId="0" fontId="6" fillId="4" borderId="13" xfId="0" applyFont="1" applyFill="1" applyBorder="1" applyAlignment="1" applyProtection="1">
      <alignment horizontal="center"/>
      <protection locked="0"/>
    </xf>
    <xf numFmtId="0" fontId="6" fillId="4" borderId="10" xfId="0" applyFont="1" applyFill="1" applyBorder="1" applyAlignment="1" applyProtection="1">
      <alignment horizontal="center"/>
      <protection locked="0"/>
    </xf>
    <xf numFmtId="0" fontId="6" fillId="4" borderId="11" xfId="0" applyFont="1" applyFill="1" applyBorder="1" applyAlignment="1" applyProtection="1">
      <alignment horizontal="center"/>
      <protection locked="0"/>
    </xf>
    <xf numFmtId="0" fontId="6" fillId="4" borderId="12" xfId="0" applyFont="1" applyFill="1" applyBorder="1" applyAlignment="1" applyProtection="1">
      <alignment horizontal="center"/>
      <protection locked="0"/>
    </xf>
    <xf numFmtId="0" fontId="7" fillId="4" borderId="10" xfId="1" applyFill="1" applyBorder="1" applyAlignment="1" applyProtection="1">
      <alignment horizontal="left" vertical="center" indent="1"/>
      <protection locked="0"/>
    </xf>
    <xf numFmtId="169" fontId="6" fillId="4" borderId="10" xfId="0" applyNumberFormat="1" applyFont="1" applyFill="1" applyBorder="1" applyAlignment="1" applyProtection="1">
      <alignment horizontal="left" vertical="center" indent="1"/>
      <protection locked="0"/>
    </xf>
    <xf numFmtId="169" fontId="6" fillId="4" borderId="11" xfId="0" applyNumberFormat="1" applyFont="1" applyFill="1" applyBorder="1" applyAlignment="1" applyProtection="1">
      <alignment horizontal="left" vertical="center" indent="1"/>
      <protection locked="0"/>
    </xf>
    <xf numFmtId="169" fontId="6" fillId="4" borderId="12" xfId="0" applyNumberFormat="1" applyFont="1" applyFill="1" applyBorder="1" applyAlignment="1" applyProtection="1">
      <alignment horizontal="left" vertical="center" indent="1"/>
      <protection locked="0"/>
    </xf>
    <xf numFmtId="0" fontId="6" fillId="4" borderId="1" xfId="0" applyFont="1" applyFill="1" applyBorder="1" applyProtection="1">
      <protection locked="0"/>
    </xf>
    <xf numFmtId="0" fontId="6" fillId="4" borderId="10" xfId="0" applyFont="1" applyFill="1" applyBorder="1" applyAlignment="1" applyProtection="1">
      <alignment horizontal="center" vertical="center"/>
      <protection locked="0"/>
    </xf>
    <xf numFmtId="0" fontId="6" fillId="4" borderId="12" xfId="0" applyFont="1" applyFill="1" applyBorder="1" applyAlignment="1" applyProtection="1">
      <alignment horizontal="center" vertical="center"/>
      <protection locked="0"/>
    </xf>
    <xf numFmtId="0" fontId="13" fillId="0" borderId="7" xfId="1" applyFont="1" applyBorder="1" applyAlignment="1" applyProtection="1">
      <alignment horizontal="left" indent="1"/>
      <protection locked="0"/>
    </xf>
    <xf numFmtId="0" fontId="6" fillId="0" borderId="8" xfId="0" applyFont="1" applyBorder="1" applyProtection="1">
      <protection locked="0"/>
    </xf>
    <xf numFmtId="0" fontId="29" fillId="0" borderId="5" xfId="1" applyFont="1" applyFill="1" applyBorder="1" applyAlignment="1" applyProtection="1">
      <alignment horizontal="center"/>
      <protection locked="0"/>
    </xf>
    <xf numFmtId="0" fontId="29" fillId="0" borderId="0" xfId="1" applyFont="1" applyFill="1" applyBorder="1" applyAlignment="1" applyProtection="1">
      <alignment horizontal="center"/>
      <protection locked="0"/>
    </xf>
    <xf numFmtId="0" fontId="29" fillId="0" borderId="6" xfId="1" applyFont="1" applyFill="1" applyBorder="1" applyAlignment="1" applyProtection="1">
      <alignment horizontal="center"/>
      <protection locked="0"/>
    </xf>
    <xf numFmtId="0" fontId="6" fillId="4" borderId="2" xfId="0" applyFont="1" applyFill="1" applyBorder="1" applyAlignment="1" applyProtection="1">
      <alignment horizontal="left" vertical="center" wrapText="1" indent="1"/>
      <protection locked="0"/>
    </xf>
    <xf numFmtId="0" fontId="6" fillId="4" borderId="3" xfId="0" applyFont="1" applyFill="1" applyBorder="1" applyAlignment="1" applyProtection="1">
      <alignment horizontal="left" vertical="center" wrapText="1" indent="1"/>
      <protection locked="0"/>
    </xf>
    <xf numFmtId="0" fontId="6" fillId="4" borderId="4" xfId="0" applyFont="1" applyFill="1" applyBorder="1" applyAlignment="1" applyProtection="1">
      <alignment horizontal="left" vertical="center" wrapText="1" indent="1"/>
      <protection locked="0"/>
    </xf>
    <xf numFmtId="0" fontId="6" fillId="4" borderId="5" xfId="0" applyFont="1" applyFill="1" applyBorder="1" applyAlignment="1" applyProtection="1">
      <alignment horizontal="left" vertical="center" wrapText="1" indent="1"/>
      <protection locked="0"/>
    </xf>
    <xf numFmtId="0" fontId="6" fillId="4" borderId="0" xfId="0" applyFont="1" applyFill="1" applyBorder="1" applyAlignment="1" applyProtection="1">
      <alignment horizontal="left" vertical="center" wrapText="1" indent="1"/>
      <protection locked="0"/>
    </xf>
    <xf numFmtId="0" fontId="6" fillId="4" borderId="6" xfId="0" applyFont="1" applyFill="1" applyBorder="1" applyAlignment="1" applyProtection="1">
      <alignment horizontal="left" vertical="center" wrapText="1" indent="1"/>
      <protection locked="0"/>
    </xf>
    <xf numFmtId="0" fontId="6" fillId="4" borderId="7" xfId="0" applyFont="1" applyFill="1" applyBorder="1" applyAlignment="1" applyProtection="1">
      <alignment horizontal="left" vertical="center" wrapText="1" indent="1"/>
      <protection locked="0"/>
    </xf>
    <xf numFmtId="0" fontId="6" fillId="4" borderId="8" xfId="0" applyFont="1" applyFill="1" applyBorder="1" applyAlignment="1" applyProtection="1">
      <alignment horizontal="left" vertical="center" wrapText="1" indent="1"/>
      <protection locked="0"/>
    </xf>
    <xf numFmtId="0" fontId="6" fillId="4" borderId="9" xfId="0" applyFont="1" applyFill="1" applyBorder="1" applyAlignment="1" applyProtection="1">
      <alignment horizontal="left" vertical="center" wrapText="1" indent="1"/>
      <protection locked="0"/>
    </xf>
    <xf numFmtId="0" fontId="6" fillId="4" borderId="11" xfId="0" applyFont="1" applyFill="1" applyBorder="1" applyAlignment="1" applyProtection="1">
      <alignment horizontal="center" vertical="center"/>
      <protection locked="0"/>
    </xf>
    <xf numFmtId="0" fontId="16" fillId="0" borderId="0" xfId="1" applyFont="1" applyFill="1" applyBorder="1" applyProtection="1">
      <protection locked="0"/>
    </xf>
    <xf numFmtId="0" fontId="6" fillId="0" borderId="0" xfId="0" applyFont="1" applyFill="1" applyBorder="1" applyProtection="1">
      <protection locked="0"/>
    </xf>
    <xf numFmtId="0" fontId="0" fillId="0" borderId="0" xfId="0" applyFill="1" applyBorder="1" applyProtection="1">
      <protection locked="0"/>
    </xf>
    <xf numFmtId="170" fontId="6" fillId="4" borderId="1" xfId="3" applyNumberFormat="1" applyFont="1" applyFill="1" applyBorder="1" applyAlignment="1" applyProtection="1">
      <alignment horizontal="left" vertical="center" indent="1"/>
      <protection locked="0"/>
    </xf>
    <xf numFmtId="0" fontId="6" fillId="4" borderId="1" xfId="0" applyFont="1" applyFill="1" applyBorder="1" applyAlignment="1" applyProtection="1">
      <alignment horizontal="center"/>
      <protection locked="0"/>
    </xf>
    <xf numFmtId="164" fontId="6" fillId="4" borderId="1" xfId="2" applyNumberFormat="1" applyFont="1" applyFill="1" applyBorder="1" applyAlignment="1" applyProtection="1">
      <alignment horizontal="center" vertical="center"/>
      <protection locked="0"/>
    </xf>
    <xf numFmtId="165" fontId="6" fillId="4" borderId="1" xfId="3" applyNumberFormat="1" applyFont="1" applyFill="1" applyBorder="1" applyProtection="1">
      <protection locked="0"/>
    </xf>
    <xf numFmtId="0" fontId="6" fillId="4" borderId="15" xfId="0" applyFont="1" applyFill="1" applyBorder="1" applyAlignment="1" applyProtection="1">
      <alignment horizontal="center"/>
      <protection locked="0"/>
    </xf>
    <xf numFmtId="164" fontId="6" fillId="4" borderId="15" xfId="2" applyNumberFormat="1" applyFont="1" applyFill="1" applyBorder="1" applyAlignment="1" applyProtection="1">
      <alignment horizontal="center" vertical="center"/>
      <protection locked="0"/>
    </xf>
    <xf numFmtId="165" fontId="6" fillId="4" borderId="15" xfId="3" applyNumberFormat="1" applyFont="1" applyFill="1" applyBorder="1" applyProtection="1">
      <protection locked="0"/>
    </xf>
    <xf numFmtId="0" fontId="6" fillId="4" borderId="1" xfId="0" applyFont="1" applyFill="1" applyBorder="1" applyAlignment="1" applyProtection="1">
      <alignment horizontal="left" vertical="center" indent="1"/>
      <protection locked="0"/>
    </xf>
    <xf numFmtId="44" fontId="6" fillId="4" borderId="1" xfId="3" applyFont="1" applyFill="1" applyBorder="1" applyAlignment="1" applyProtection="1">
      <alignment horizontal="left" vertical="center" indent="1"/>
      <protection locked="0"/>
    </xf>
    <xf numFmtId="0" fontId="6" fillId="0" borderId="0" xfId="0" applyFont="1" applyBorder="1" applyAlignment="1" applyProtection="1">
      <alignment horizontal="center" vertical="center"/>
      <protection locked="0"/>
    </xf>
    <xf numFmtId="0" fontId="6" fillId="4" borderId="2" xfId="0" applyFont="1" applyFill="1" applyBorder="1" applyAlignment="1" applyProtection="1">
      <alignment horizontal="left" vertical="center" indent="1"/>
      <protection locked="0"/>
    </xf>
    <xf numFmtId="0" fontId="6" fillId="4" borderId="3" xfId="0" applyFont="1" applyFill="1" applyBorder="1" applyAlignment="1" applyProtection="1">
      <alignment horizontal="left" vertical="center" indent="1"/>
      <protection locked="0"/>
    </xf>
    <xf numFmtId="0" fontId="6" fillId="4" borderId="4" xfId="0" applyFont="1" applyFill="1" applyBorder="1" applyAlignment="1" applyProtection="1">
      <alignment horizontal="left" vertical="center" indent="1"/>
      <protection locked="0"/>
    </xf>
    <xf numFmtId="0" fontId="6" fillId="4" borderId="5" xfId="0" applyFont="1" applyFill="1" applyBorder="1" applyAlignment="1" applyProtection="1">
      <alignment horizontal="left" vertical="center" indent="1"/>
      <protection locked="0"/>
    </xf>
    <xf numFmtId="0" fontId="6" fillId="4" borderId="0" xfId="0" applyFont="1" applyFill="1" applyBorder="1" applyAlignment="1" applyProtection="1">
      <alignment horizontal="left" vertical="center" indent="1"/>
      <protection locked="0"/>
    </xf>
    <xf numFmtId="0" fontId="6" fillId="4" borderId="6" xfId="0" applyFont="1" applyFill="1" applyBorder="1" applyAlignment="1" applyProtection="1">
      <alignment horizontal="left" vertical="center" indent="1"/>
      <protection locked="0"/>
    </xf>
    <xf numFmtId="0" fontId="6" fillId="4" borderId="7" xfId="0" applyFont="1" applyFill="1" applyBorder="1" applyAlignment="1" applyProtection="1">
      <alignment horizontal="left" vertical="center" indent="1"/>
      <protection locked="0"/>
    </xf>
    <xf numFmtId="0" fontId="6" fillId="4" borderId="8" xfId="0" applyFont="1" applyFill="1" applyBorder="1" applyAlignment="1" applyProtection="1">
      <alignment horizontal="left" vertical="center" indent="1"/>
      <protection locked="0"/>
    </xf>
    <xf numFmtId="0" fontId="6" fillId="4" borderId="9" xfId="0" applyFont="1" applyFill="1" applyBorder="1" applyAlignment="1" applyProtection="1">
      <alignment horizontal="left" vertical="center" indent="1"/>
      <protection locked="0"/>
    </xf>
    <xf numFmtId="43" fontId="6" fillId="4" borderId="1" xfId="2" applyNumberFormat="1" applyFont="1" applyFill="1" applyBorder="1" applyProtection="1">
      <protection locked="0"/>
    </xf>
    <xf numFmtId="164" fontId="6" fillId="4" borderId="1" xfId="2" applyNumberFormat="1" applyFont="1" applyFill="1" applyBorder="1" applyProtection="1">
      <protection locked="0"/>
    </xf>
    <xf numFmtId="0" fontId="6" fillId="4" borderId="16" xfId="0" applyFont="1" applyFill="1" applyBorder="1" applyAlignment="1" applyProtection="1">
      <alignment horizontal="left" vertical="center" indent="1"/>
      <protection locked="0"/>
    </xf>
    <xf numFmtId="0" fontId="6" fillId="4" borderId="14" xfId="0" applyFont="1" applyFill="1" applyBorder="1" applyAlignment="1" applyProtection="1">
      <alignment horizontal="left" vertical="center" indent="1"/>
      <protection locked="0"/>
    </xf>
    <xf numFmtId="0" fontId="6" fillId="4" borderId="15" xfId="0" applyFont="1" applyFill="1" applyBorder="1" applyAlignment="1" applyProtection="1">
      <alignment horizontal="center"/>
      <protection locked="0"/>
    </xf>
    <xf numFmtId="0" fontId="6" fillId="4" borderId="15" xfId="0" applyFont="1" applyFill="1" applyBorder="1" applyProtection="1">
      <protection locked="0"/>
    </xf>
    <xf numFmtId="43" fontId="6" fillId="4" borderId="15" xfId="2" applyNumberFormat="1" applyFont="1" applyFill="1" applyBorder="1" applyProtection="1">
      <protection locked="0"/>
    </xf>
    <xf numFmtId="164" fontId="6" fillId="4" borderId="15" xfId="2" applyNumberFormat="1" applyFont="1" applyFill="1" applyBorder="1" applyProtection="1">
      <protection locked="0"/>
    </xf>
    <xf numFmtId="43" fontId="6" fillId="4" borderId="10" xfId="2" applyNumberFormat="1" applyFont="1" applyFill="1" applyBorder="1" applyProtection="1">
      <protection locked="0"/>
    </xf>
    <xf numFmtId="43" fontId="6" fillId="4" borderId="16" xfId="2" applyNumberFormat="1" applyFont="1" applyFill="1" applyBorder="1" applyProtection="1">
      <protection locked="0"/>
    </xf>
    <xf numFmtId="164" fontId="6" fillId="4" borderId="1" xfId="0" applyNumberFormat="1" applyFont="1" applyFill="1" applyBorder="1" applyProtection="1">
      <protection locked="0"/>
    </xf>
    <xf numFmtId="164" fontId="6" fillId="4" borderId="15" xfId="0" applyNumberFormat="1" applyFont="1" applyFill="1" applyBorder="1" applyProtection="1">
      <protection locked="0"/>
    </xf>
    <xf numFmtId="167" fontId="6" fillId="4" borderId="1" xfId="4" applyNumberFormat="1" applyFont="1" applyFill="1" applyBorder="1" applyProtection="1">
      <protection locked="0"/>
    </xf>
    <xf numFmtId="167" fontId="6" fillId="4" borderId="15" xfId="4" applyNumberFormat="1" applyFont="1" applyFill="1" applyBorder="1" applyProtection="1">
      <protection locked="0"/>
    </xf>
    <xf numFmtId="0" fontId="7" fillId="0" borderId="0" xfId="1" applyBorder="1" applyProtection="1">
      <protection locked="0"/>
    </xf>
    <xf numFmtId="0" fontId="6" fillId="0" borderId="0" xfId="0" applyFont="1" applyBorder="1" applyProtection="1">
      <protection locked="0"/>
    </xf>
    <xf numFmtId="0" fontId="6" fillId="4" borderId="12" xfId="0" applyFont="1" applyFill="1" applyBorder="1" applyProtection="1">
      <protection locked="0"/>
    </xf>
    <xf numFmtId="0" fontId="6" fillId="4" borderId="10" xfId="0" applyFont="1" applyFill="1" applyBorder="1" applyAlignment="1" applyProtection="1">
      <alignment horizontal="left" indent="1"/>
      <protection locked="0"/>
    </xf>
    <xf numFmtId="0" fontId="6" fillId="4" borderId="16" xfId="0" applyFont="1" applyFill="1" applyBorder="1" applyAlignment="1" applyProtection="1">
      <alignment horizontal="left" indent="1"/>
      <protection locked="0"/>
    </xf>
    <xf numFmtId="0" fontId="6" fillId="4" borderId="14" xfId="0" applyFont="1" applyFill="1" applyBorder="1" applyProtection="1">
      <protection locked="0"/>
    </xf>
    <xf numFmtId="0" fontId="6" fillId="4" borderId="10" xfId="0" applyFont="1" applyFill="1" applyBorder="1" applyProtection="1">
      <protection locked="0"/>
    </xf>
    <xf numFmtId="0" fontId="6" fillId="4" borderId="16" xfId="0" applyFont="1" applyFill="1" applyBorder="1" applyProtection="1">
      <protection locked="0"/>
    </xf>
    <xf numFmtId="0" fontId="21" fillId="2" borderId="10" xfId="1" applyFont="1" applyFill="1" applyBorder="1" applyProtection="1">
      <protection locked="0"/>
    </xf>
    <xf numFmtId="0" fontId="19" fillId="2" borderId="12" xfId="0" applyFont="1" applyFill="1" applyBorder="1" applyProtection="1">
      <protection locked="0"/>
    </xf>
    <xf numFmtId="14" fontId="6" fillId="4" borderId="1" xfId="0" applyNumberFormat="1" applyFont="1" applyFill="1" applyBorder="1" applyProtection="1">
      <protection locked="0"/>
    </xf>
    <xf numFmtId="0" fontId="6" fillId="4" borderId="2" xfId="0" applyFont="1" applyFill="1" applyBorder="1" applyAlignment="1" applyProtection="1">
      <alignment horizontal="left" vertical="top" wrapText="1" indent="1"/>
      <protection locked="0"/>
    </xf>
    <xf numFmtId="0" fontId="6" fillId="4" borderId="3" xfId="0" applyFont="1" applyFill="1" applyBorder="1" applyAlignment="1" applyProtection="1">
      <alignment horizontal="left" vertical="top" wrapText="1" indent="1"/>
      <protection locked="0"/>
    </xf>
    <xf numFmtId="0" fontId="6" fillId="4" borderId="4" xfId="0" applyFont="1" applyFill="1" applyBorder="1" applyAlignment="1" applyProtection="1">
      <alignment horizontal="left" vertical="top" wrapText="1" indent="1"/>
      <protection locked="0"/>
    </xf>
    <xf numFmtId="0" fontId="6" fillId="4" borderId="5" xfId="0" applyFont="1" applyFill="1" applyBorder="1" applyAlignment="1" applyProtection="1">
      <alignment horizontal="left" vertical="top" wrapText="1" indent="1"/>
      <protection locked="0"/>
    </xf>
    <xf numFmtId="0" fontId="6" fillId="4" borderId="0" xfId="0" applyFont="1" applyFill="1" applyBorder="1" applyAlignment="1" applyProtection="1">
      <alignment horizontal="left" vertical="top" wrapText="1" indent="1"/>
      <protection locked="0"/>
    </xf>
    <xf numFmtId="0" fontId="6" fillId="4" borderId="6" xfId="0" applyFont="1" applyFill="1" applyBorder="1" applyAlignment="1" applyProtection="1">
      <alignment horizontal="left" vertical="top" wrapText="1" indent="1"/>
      <protection locked="0"/>
    </xf>
    <xf numFmtId="0" fontId="6" fillId="4" borderId="7" xfId="0" applyFont="1" applyFill="1" applyBorder="1" applyAlignment="1" applyProtection="1">
      <alignment horizontal="left" vertical="top" wrapText="1" indent="1"/>
      <protection locked="0"/>
    </xf>
    <xf numFmtId="0" fontId="6" fillId="4" borderId="8" xfId="0" applyFont="1" applyFill="1" applyBorder="1" applyAlignment="1" applyProtection="1">
      <alignment horizontal="left" vertical="top" wrapText="1" indent="1"/>
      <protection locked="0"/>
    </xf>
    <xf numFmtId="0" fontId="6" fillId="4" borderId="9" xfId="0" applyFont="1" applyFill="1" applyBorder="1" applyAlignment="1" applyProtection="1">
      <alignment horizontal="left" vertical="top" wrapText="1" indent="1"/>
      <protection locked="0"/>
    </xf>
    <xf numFmtId="0" fontId="6" fillId="4" borderId="5" xfId="0" applyFont="1" applyFill="1" applyBorder="1" applyAlignment="1" applyProtection="1">
      <alignment horizontal="center" vertical="center"/>
      <protection locked="0"/>
    </xf>
    <xf numFmtId="0" fontId="26" fillId="4" borderId="2" xfId="0" applyFont="1" applyFill="1" applyBorder="1" applyAlignment="1" applyProtection="1">
      <alignment horizontal="left" vertical="center" indent="1"/>
      <protection locked="0"/>
    </xf>
    <xf numFmtId="0" fontId="26" fillId="4" borderId="3" xfId="0" applyFont="1" applyFill="1" applyBorder="1" applyAlignment="1" applyProtection="1">
      <alignment horizontal="left" vertical="center" indent="1"/>
      <protection locked="0"/>
    </xf>
    <xf numFmtId="0" fontId="26" fillId="4" borderId="4" xfId="0" applyFont="1" applyFill="1" applyBorder="1" applyAlignment="1" applyProtection="1">
      <alignment horizontal="left" vertical="center" indent="1"/>
      <protection locked="0"/>
    </xf>
    <xf numFmtId="0" fontId="26" fillId="4" borderId="5" xfId="0" applyFont="1" applyFill="1" applyBorder="1" applyAlignment="1" applyProtection="1">
      <alignment horizontal="left" vertical="center" indent="1"/>
      <protection locked="0"/>
    </xf>
    <xf numFmtId="0" fontId="26" fillId="4" borderId="0" xfId="0" applyFont="1" applyFill="1" applyBorder="1" applyAlignment="1" applyProtection="1">
      <alignment horizontal="left" vertical="center" indent="1"/>
      <protection locked="0"/>
    </xf>
    <xf numFmtId="0" fontId="26" fillId="4" borderId="6" xfId="0" applyFont="1" applyFill="1" applyBorder="1" applyAlignment="1" applyProtection="1">
      <alignment horizontal="left" vertical="center" indent="1"/>
      <protection locked="0"/>
    </xf>
    <xf numFmtId="0" fontId="26" fillId="4" borderId="7" xfId="0" applyFont="1" applyFill="1" applyBorder="1" applyAlignment="1" applyProtection="1">
      <alignment horizontal="left" vertical="center" indent="1"/>
      <protection locked="0"/>
    </xf>
    <xf numFmtId="0" fontId="26" fillId="4" borderId="8" xfId="0" applyFont="1" applyFill="1" applyBorder="1" applyAlignment="1" applyProtection="1">
      <alignment horizontal="left" vertical="center" indent="1"/>
      <protection locked="0"/>
    </xf>
    <xf numFmtId="0" fontId="26" fillId="4" borderId="9" xfId="0" applyFont="1" applyFill="1" applyBorder="1" applyAlignment="1" applyProtection="1">
      <alignment horizontal="left" vertical="center" indent="1"/>
      <protection locked="0"/>
    </xf>
    <xf numFmtId="14" fontId="6" fillId="4" borderId="10" xfId="0" applyNumberFormat="1" applyFont="1" applyFill="1" applyBorder="1" applyAlignment="1" applyProtection="1">
      <alignment horizontal="left" vertical="center" indent="1"/>
      <protection locked="0"/>
    </xf>
  </cellXfs>
  <cellStyles count="6">
    <cellStyle name="Comma" xfId="2" builtinId="3"/>
    <cellStyle name="Currency" xfId="3" builtinId="4"/>
    <cellStyle name="Hyperlink" xfId="1" builtinId="8"/>
    <cellStyle name="Normal" xfId="0" builtinId="0"/>
    <cellStyle name="Normal 2" xfId="5" xr:uid="{8871D701-E668-44BB-8273-46603275653F}"/>
    <cellStyle name="Percent" xfId="4" builtinId="5"/>
  </cellStyles>
  <dxfs count="15">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C00000"/>
        </patternFill>
      </fill>
    </dxf>
    <dxf>
      <border>
        <left style="thin">
          <color auto="1"/>
        </left>
        <right style="thin">
          <color auto="1"/>
        </right>
        <top style="thin">
          <color auto="1"/>
        </top>
        <bottom style="thin">
          <color auto="1"/>
        </bottom>
        <vertical/>
        <horizontal/>
      </border>
    </dxf>
    <dxf>
      <fill>
        <patternFill>
          <bgColor theme="7" tint="0.3999450666829432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9" tint="0.79998168889431442"/>
        </patternFill>
      </fill>
    </dxf>
    <dxf>
      <fill>
        <patternFill>
          <bgColor theme="9" tint="0.79998168889431442"/>
        </patternFill>
      </fill>
    </dxf>
    <dxf>
      <fill>
        <patternFill>
          <bgColor theme="9"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99FF99"/>
      <color rgb="FFA8F6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66676</xdr:colOff>
      <xdr:row>1</xdr:row>
      <xdr:rowOff>66676</xdr:rowOff>
    </xdr:from>
    <xdr:to>
      <xdr:col>3</xdr:col>
      <xdr:colOff>523876</xdr:colOff>
      <xdr:row>3</xdr:row>
      <xdr:rowOff>224523</xdr:rowOff>
    </xdr:to>
    <xdr:pic>
      <xdr:nvPicPr>
        <xdr:cNvPr id="2" name="Picture 1">
          <a:extLst>
            <a:ext uri="{FF2B5EF4-FFF2-40B4-BE49-F238E27FC236}">
              <a16:creationId xmlns:a16="http://schemas.microsoft.com/office/drawing/2014/main" id="{05DA3180-560D-4875-A898-4F6341705216}"/>
            </a:ext>
          </a:extLst>
        </xdr:cNvPr>
        <xdr:cNvPicPr>
          <a:picLocks noChangeAspect="1"/>
        </xdr:cNvPicPr>
      </xdr:nvPicPr>
      <xdr:blipFill>
        <a:blip xmlns:r="http://schemas.openxmlformats.org/officeDocument/2006/relationships" r:embed="rId1"/>
        <a:stretch>
          <a:fillRect/>
        </a:stretch>
      </xdr:blipFill>
      <xdr:spPr>
        <a:xfrm>
          <a:off x="314326" y="257176"/>
          <a:ext cx="1676400" cy="6055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1</xdr:row>
      <xdr:rowOff>85725</xdr:rowOff>
    </xdr:from>
    <xdr:to>
      <xdr:col>3</xdr:col>
      <xdr:colOff>542925</xdr:colOff>
      <xdr:row>4</xdr:row>
      <xdr:rowOff>5447</xdr:rowOff>
    </xdr:to>
    <xdr:pic>
      <xdr:nvPicPr>
        <xdr:cNvPr id="3" name="Picture 2">
          <a:extLst>
            <a:ext uri="{FF2B5EF4-FFF2-40B4-BE49-F238E27FC236}">
              <a16:creationId xmlns:a16="http://schemas.microsoft.com/office/drawing/2014/main" id="{D5BE0AC8-7866-40BB-9B58-A1D1BF36661E}"/>
            </a:ext>
          </a:extLst>
        </xdr:cNvPr>
        <xdr:cNvPicPr>
          <a:picLocks noChangeAspect="1"/>
        </xdr:cNvPicPr>
      </xdr:nvPicPr>
      <xdr:blipFill>
        <a:blip xmlns:r="http://schemas.openxmlformats.org/officeDocument/2006/relationships" r:embed="rId1"/>
        <a:stretch>
          <a:fillRect/>
        </a:stretch>
      </xdr:blipFill>
      <xdr:spPr>
        <a:xfrm>
          <a:off x="333375" y="276225"/>
          <a:ext cx="1676400" cy="6055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1</xdr:row>
      <xdr:rowOff>95250</xdr:rowOff>
    </xdr:from>
    <xdr:to>
      <xdr:col>3</xdr:col>
      <xdr:colOff>542925</xdr:colOff>
      <xdr:row>4</xdr:row>
      <xdr:rowOff>14972</xdr:rowOff>
    </xdr:to>
    <xdr:pic>
      <xdr:nvPicPr>
        <xdr:cNvPr id="3" name="Picture 2">
          <a:extLst>
            <a:ext uri="{FF2B5EF4-FFF2-40B4-BE49-F238E27FC236}">
              <a16:creationId xmlns:a16="http://schemas.microsoft.com/office/drawing/2014/main" id="{A3324689-69BE-46D6-AB88-ED129F7049F4}"/>
            </a:ext>
          </a:extLst>
        </xdr:cNvPr>
        <xdr:cNvPicPr>
          <a:picLocks noChangeAspect="1"/>
        </xdr:cNvPicPr>
      </xdr:nvPicPr>
      <xdr:blipFill>
        <a:blip xmlns:r="http://schemas.openxmlformats.org/officeDocument/2006/relationships" r:embed="rId1"/>
        <a:stretch>
          <a:fillRect/>
        </a:stretch>
      </xdr:blipFill>
      <xdr:spPr>
        <a:xfrm>
          <a:off x="333375" y="285750"/>
          <a:ext cx="1676400" cy="6055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180975</xdr:colOff>
      <xdr:row>1</xdr:row>
      <xdr:rowOff>161925</xdr:rowOff>
    </xdr:from>
    <xdr:to>
      <xdr:col>4</xdr:col>
      <xdr:colOff>28575</xdr:colOff>
      <xdr:row>4</xdr:row>
      <xdr:rowOff>81647</xdr:rowOff>
    </xdr:to>
    <xdr:pic>
      <xdr:nvPicPr>
        <xdr:cNvPr id="3" name="Picture 2">
          <a:extLst>
            <a:ext uri="{FF2B5EF4-FFF2-40B4-BE49-F238E27FC236}">
              <a16:creationId xmlns:a16="http://schemas.microsoft.com/office/drawing/2014/main" id="{D6C4784A-2B33-4401-A360-4121699E0C57}"/>
            </a:ext>
          </a:extLst>
        </xdr:cNvPr>
        <xdr:cNvPicPr>
          <a:picLocks noChangeAspect="1"/>
        </xdr:cNvPicPr>
      </xdr:nvPicPr>
      <xdr:blipFill>
        <a:blip xmlns:r="http://schemas.openxmlformats.org/officeDocument/2006/relationships" r:embed="rId1"/>
        <a:stretch>
          <a:fillRect/>
        </a:stretch>
      </xdr:blipFill>
      <xdr:spPr>
        <a:xfrm>
          <a:off x="428625" y="352425"/>
          <a:ext cx="1676400" cy="6055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180975</xdr:colOff>
      <xdr:row>1</xdr:row>
      <xdr:rowOff>142875</xdr:rowOff>
    </xdr:from>
    <xdr:to>
      <xdr:col>2</xdr:col>
      <xdr:colOff>876300</xdr:colOff>
      <xdr:row>4</xdr:row>
      <xdr:rowOff>53072</xdr:rowOff>
    </xdr:to>
    <xdr:pic>
      <xdr:nvPicPr>
        <xdr:cNvPr id="3" name="Picture 2">
          <a:extLst>
            <a:ext uri="{FF2B5EF4-FFF2-40B4-BE49-F238E27FC236}">
              <a16:creationId xmlns:a16="http://schemas.microsoft.com/office/drawing/2014/main" id="{C4B3A3BD-A2E2-4C14-8005-5BF1F83621C7}"/>
            </a:ext>
          </a:extLst>
        </xdr:cNvPr>
        <xdr:cNvPicPr>
          <a:picLocks noChangeAspect="1"/>
        </xdr:cNvPicPr>
      </xdr:nvPicPr>
      <xdr:blipFill>
        <a:blip xmlns:r="http://schemas.openxmlformats.org/officeDocument/2006/relationships" r:embed="rId1"/>
        <a:stretch>
          <a:fillRect/>
        </a:stretch>
      </xdr:blipFill>
      <xdr:spPr>
        <a:xfrm>
          <a:off x="428625" y="333375"/>
          <a:ext cx="1676400" cy="605522"/>
        </a:xfrm>
        <a:prstGeom prst="rect">
          <a:avLst/>
        </a:prstGeom>
      </xdr:spPr>
    </xdr:pic>
    <xdr:clientData/>
  </xdr:twoCellAnchor>
  <xdr:twoCellAnchor editAs="oneCell">
    <xdr:from>
      <xdr:col>1</xdr:col>
      <xdr:colOff>71438</xdr:colOff>
      <xdr:row>26</xdr:row>
      <xdr:rowOff>126205</xdr:rowOff>
    </xdr:from>
    <xdr:to>
      <xdr:col>2</xdr:col>
      <xdr:colOff>909637</xdr:colOff>
      <xdr:row>30</xdr:row>
      <xdr:rowOff>145929</xdr:rowOff>
    </xdr:to>
    <xdr:pic>
      <xdr:nvPicPr>
        <xdr:cNvPr id="4" name="Picture 3">
          <a:extLst>
            <a:ext uri="{FF2B5EF4-FFF2-40B4-BE49-F238E27FC236}">
              <a16:creationId xmlns:a16="http://schemas.microsoft.com/office/drawing/2014/main" id="{F1CC96F3-FACE-4619-99BE-FF752819178B}"/>
            </a:ext>
          </a:extLst>
        </xdr:cNvPr>
        <xdr:cNvPicPr>
          <a:picLocks noChangeAspect="1"/>
        </xdr:cNvPicPr>
      </xdr:nvPicPr>
      <xdr:blipFill>
        <a:blip xmlns:r="http://schemas.openxmlformats.org/officeDocument/2006/relationships" r:embed="rId2"/>
        <a:stretch>
          <a:fillRect/>
        </a:stretch>
      </xdr:blipFill>
      <xdr:spPr>
        <a:xfrm>
          <a:off x="321469" y="5495924"/>
          <a:ext cx="1814512" cy="8293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123825</xdr:colOff>
      <xdr:row>1</xdr:row>
      <xdr:rowOff>133350</xdr:rowOff>
    </xdr:from>
    <xdr:to>
      <xdr:col>3</xdr:col>
      <xdr:colOff>584200</xdr:colOff>
      <xdr:row>4</xdr:row>
      <xdr:rowOff>36139</xdr:rowOff>
    </xdr:to>
    <xdr:pic>
      <xdr:nvPicPr>
        <xdr:cNvPr id="3" name="Picture 2">
          <a:extLst>
            <a:ext uri="{FF2B5EF4-FFF2-40B4-BE49-F238E27FC236}">
              <a16:creationId xmlns:a16="http://schemas.microsoft.com/office/drawing/2014/main" id="{78E9BE3D-B2BB-46E0-8B04-F74B41C5BCA8}"/>
            </a:ext>
          </a:extLst>
        </xdr:cNvPr>
        <xdr:cNvPicPr>
          <a:picLocks noChangeAspect="1"/>
        </xdr:cNvPicPr>
      </xdr:nvPicPr>
      <xdr:blipFill>
        <a:blip xmlns:r="http://schemas.openxmlformats.org/officeDocument/2006/relationships" r:embed="rId1"/>
        <a:stretch>
          <a:fillRect/>
        </a:stretch>
      </xdr:blipFill>
      <xdr:spPr>
        <a:xfrm>
          <a:off x="371475" y="323850"/>
          <a:ext cx="1679575" cy="5981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152400</xdr:colOff>
      <xdr:row>1</xdr:row>
      <xdr:rowOff>152400</xdr:rowOff>
    </xdr:from>
    <xdr:to>
      <xdr:col>1</xdr:col>
      <xdr:colOff>1831975</xdr:colOff>
      <xdr:row>4</xdr:row>
      <xdr:rowOff>55189</xdr:rowOff>
    </xdr:to>
    <xdr:pic>
      <xdr:nvPicPr>
        <xdr:cNvPr id="3" name="Picture 2">
          <a:extLst>
            <a:ext uri="{FF2B5EF4-FFF2-40B4-BE49-F238E27FC236}">
              <a16:creationId xmlns:a16="http://schemas.microsoft.com/office/drawing/2014/main" id="{89E485A0-5B13-4BCB-9D87-BA06AE2BDE23}"/>
            </a:ext>
          </a:extLst>
        </xdr:cNvPr>
        <xdr:cNvPicPr>
          <a:picLocks noChangeAspect="1"/>
        </xdr:cNvPicPr>
      </xdr:nvPicPr>
      <xdr:blipFill>
        <a:blip xmlns:r="http://schemas.openxmlformats.org/officeDocument/2006/relationships" r:embed="rId1"/>
        <a:stretch>
          <a:fillRect/>
        </a:stretch>
      </xdr:blipFill>
      <xdr:spPr>
        <a:xfrm>
          <a:off x="400050" y="342900"/>
          <a:ext cx="1679575" cy="59811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152400</xdr:colOff>
      <xdr:row>1</xdr:row>
      <xdr:rowOff>133350</xdr:rowOff>
    </xdr:from>
    <xdr:to>
      <xdr:col>3</xdr:col>
      <xdr:colOff>3175</xdr:colOff>
      <xdr:row>4</xdr:row>
      <xdr:rowOff>36139</xdr:rowOff>
    </xdr:to>
    <xdr:pic>
      <xdr:nvPicPr>
        <xdr:cNvPr id="3" name="Picture 2">
          <a:extLst>
            <a:ext uri="{FF2B5EF4-FFF2-40B4-BE49-F238E27FC236}">
              <a16:creationId xmlns:a16="http://schemas.microsoft.com/office/drawing/2014/main" id="{AB235789-D732-4594-9901-286C555DF8ED}"/>
            </a:ext>
          </a:extLst>
        </xdr:cNvPr>
        <xdr:cNvPicPr>
          <a:picLocks noChangeAspect="1"/>
        </xdr:cNvPicPr>
      </xdr:nvPicPr>
      <xdr:blipFill>
        <a:blip xmlns:r="http://schemas.openxmlformats.org/officeDocument/2006/relationships" r:embed="rId1"/>
        <a:stretch>
          <a:fillRect/>
        </a:stretch>
      </xdr:blipFill>
      <xdr:spPr>
        <a:xfrm>
          <a:off x="400050" y="323850"/>
          <a:ext cx="1679575" cy="5981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nergy.maryland.gov/business/pages/meachp.asp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mht.maryland.gov/research_medusa2.shtml" TargetMode="External"/><Relationship Id="rId1" Type="http://schemas.openxmlformats.org/officeDocument/2006/relationships/hyperlink" Target="https://maryland.maps.arcgis.com/apps/webappviewer/index.html?id=177afa87a67746a4ac5496b2d0897fb7"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dllr.state.md.us/cgi-bin/ElectronicLicensing/OP_search/OP_search.cgi?calling_app=HIC::HIC_qselect"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chp.ecatalog.lbl.gov/"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energy.maryland.gov/Govt/pages/janeelawton.aspx"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2DD6E-02E4-4181-9220-562755DFDFE2}">
  <dimension ref="B2:O37"/>
  <sheetViews>
    <sheetView showGridLines="0" tabSelected="1" workbookViewId="0">
      <selection activeCell="B28" sqref="B28:C28"/>
    </sheetView>
  </sheetViews>
  <sheetFormatPr defaultRowHeight="15.75" x14ac:dyDescent="0.3"/>
  <cols>
    <col min="1" max="1" width="3.7109375" style="1" customWidth="1"/>
    <col min="2" max="16384" width="9.140625" style="1"/>
  </cols>
  <sheetData>
    <row r="2" spans="2:15" x14ac:dyDescent="0.3">
      <c r="B2" s="38"/>
      <c r="C2" s="39"/>
      <c r="D2" s="39"/>
      <c r="E2" s="39"/>
      <c r="F2" s="39"/>
      <c r="G2" s="39"/>
      <c r="H2" s="39"/>
      <c r="I2" s="39"/>
      <c r="J2" s="39"/>
      <c r="K2" s="39"/>
      <c r="L2" s="39"/>
      <c r="M2" s="39"/>
      <c r="N2" s="40"/>
    </row>
    <row r="3" spans="2:15" ht="19.5" x14ac:dyDescent="0.35">
      <c r="B3" s="41"/>
      <c r="C3" s="42"/>
      <c r="D3" s="42"/>
      <c r="E3" s="42"/>
      <c r="F3" s="42"/>
      <c r="G3" s="42"/>
      <c r="H3" s="13" t="s">
        <v>0</v>
      </c>
      <c r="I3" s="42"/>
      <c r="J3" s="42"/>
      <c r="K3" s="42"/>
      <c r="L3" s="42"/>
      <c r="M3" s="42"/>
      <c r="N3" s="43"/>
    </row>
    <row r="4" spans="2:15" ht="19.5" x14ac:dyDescent="0.35">
      <c r="B4" s="41"/>
      <c r="C4" s="42"/>
      <c r="D4" s="42"/>
      <c r="E4" s="42"/>
      <c r="F4" s="42"/>
      <c r="G4" s="42"/>
      <c r="H4" s="13" t="s">
        <v>1</v>
      </c>
      <c r="I4" s="42"/>
      <c r="J4" s="42"/>
      <c r="K4" s="42"/>
      <c r="L4" s="42"/>
      <c r="M4" s="42"/>
      <c r="N4" s="43"/>
    </row>
    <row r="5" spans="2:15" ht="19.5" x14ac:dyDescent="0.35">
      <c r="B5" s="41"/>
      <c r="C5" s="42"/>
      <c r="D5" s="42"/>
      <c r="E5" s="42"/>
      <c r="F5" s="42"/>
      <c r="G5" s="42"/>
      <c r="H5" s="13" t="s">
        <v>2</v>
      </c>
      <c r="I5" s="42"/>
      <c r="J5" s="42"/>
      <c r="K5" s="42"/>
      <c r="L5" s="42"/>
      <c r="M5" s="42"/>
      <c r="N5" s="43"/>
    </row>
    <row r="6" spans="2:15" x14ac:dyDescent="0.3">
      <c r="B6" s="44"/>
      <c r="C6" s="45"/>
      <c r="D6" s="45"/>
      <c r="E6" s="45"/>
      <c r="F6" s="45"/>
      <c r="G6" s="45"/>
      <c r="H6" s="45"/>
      <c r="I6" s="45"/>
      <c r="J6" s="45"/>
      <c r="K6" s="45"/>
      <c r="L6" s="45"/>
      <c r="M6" s="45"/>
      <c r="N6" s="46"/>
    </row>
    <row r="7" spans="2:15" ht="15" customHeight="1" x14ac:dyDescent="0.3">
      <c r="B7" s="47"/>
      <c r="C7" s="22"/>
      <c r="D7" s="22"/>
      <c r="E7" s="22"/>
      <c r="F7" s="22"/>
      <c r="G7" s="22"/>
      <c r="H7" s="22"/>
      <c r="I7" s="22"/>
      <c r="J7" s="22"/>
      <c r="K7" s="22"/>
      <c r="L7" s="22"/>
      <c r="M7" s="22"/>
      <c r="N7" s="23"/>
    </row>
    <row r="8" spans="2:15" x14ac:dyDescent="0.3">
      <c r="B8" s="215" t="s">
        <v>501</v>
      </c>
      <c r="C8" s="216"/>
      <c r="D8" s="216"/>
      <c r="E8" s="216"/>
      <c r="F8" s="216"/>
      <c r="G8" s="216"/>
      <c r="H8" s="216"/>
      <c r="I8" s="216"/>
      <c r="J8" s="216"/>
      <c r="K8" s="216"/>
      <c r="L8" s="216"/>
      <c r="M8" s="216"/>
      <c r="N8" s="217"/>
    </row>
    <row r="9" spans="2:15" x14ac:dyDescent="0.3">
      <c r="B9" s="215"/>
      <c r="C9" s="216"/>
      <c r="D9" s="216"/>
      <c r="E9" s="216"/>
      <c r="F9" s="216"/>
      <c r="G9" s="216"/>
      <c r="H9" s="216"/>
      <c r="I9" s="216"/>
      <c r="J9" s="216"/>
      <c r="K9" s="216"/>
      <c r="L9" s="216"/>
      <c r="M9" s="216"/>
      <c r="N9" s="217"/>
    </row>
    <row r="10" spans="2:15" x14ac:dyDescent="0.3">
      <c r="B10" s="215"/>
      <c r="C10" s="216"/>
      <c r="D10" s="216"/>
      <c r="E10" s="216"/>
      <c r="F10" s="216"/>
      <c r="G10" s="216"/>
      <c r="H10" s="216"/>
      <c r="I10" s="216"/>
      <c r="J10" s="216"/>
      <c r="K10" s="216"/>
      <c r="L10" s="216"/>
      <c r="M10" s="216"/>
      <c r="N10" s="217"/>
    </row>
    <row r="11" spans="2:15" x14ac:dyDescent="0.3">
      <c r="B11" s="2"/>
      <c r="C11" s="3"/>
      <c r="D11" s="3"/>
      <c r="E11" s="3"/>
      <c r="F11" s="3"/>
      <c r="G11" s="3"/>
      <c r="H11" s="3"/>
      <c r="I11" s="3"/>
      <c r="J11" s="3"/>
      <c r="K11" s="3"/>
      <c r="L11" s="3"/>
      <c r="M11" s="3"/>
      <c r="N11" s="4"/>
    </row>
    <row r="12" spans="2:15" ht="21" x14ac:dyDescent="0.35">
      <c r="B12" s="364" t="s">
        <v>500</v>
      </c>
      <c r="C12" s="365"/>
      <c r="D12" s="365"/>
      <c r="E12" s="365"/>
      <c r="F12" s="365"/>
      <c r="G12" s="365"/>
      <c r="H12" s="365"/>
      <c r="I12" s="365"/>
      <c r="J12" s="365"/>
      <c r="K12" s="365"/>
      <c r="L12" s="365"/>
      <c r="M12" s="365"/>
      <c r="N12" s="366"/>
      <c r="O12" s="200"/>
    </row>
    <row r="13" spans="2:15" x14ac:dyDescent="0.3">
      <c r="B13" s="5"/>
      <c r="C13" s="6"/>
      <c r="D13" s="6"/>
      <c r="E13" s="6"/>
      <c r="F13" s="6"/>
      <c r="G13" s="6"/>
      <c r="H13" s="6"/>
      <c r="I13" s="6"/>
      <c r="J13" s="6"/>
      <c r="K13" s="6"/>
      <c r="L13" s="6"/>
      <c r="M13" s="6"/>
      <c r="N13" s="7"/>
    </row>
    <row r="14" spans="2:15" ht="15" customHeight="1" x14ac:dyDescent="0.3">
      <c r="B14" s="218" t="s">
        <v>3</v>
      </c>
      <c r="C14" s="219"/>
      <c r="D14" s="219"/>
      <c r="E14" s="219"/>
      <c r="F14" s="219"/>
      <c r="G14" s="219"/>
      <c r="H14" s="219"/>
      <c r="I14" s="219"/>
      <c r="J14" s="219"/>
      <c r="K14" s="219"/>
      <c r="L14" s="219"/>
      <c r="M14" s="219"/>
      <c r="N14" s="220"/>
    </row>
    <row r="15" spans="2:15" ht="15" customHeight="1" x14ac:dyDescent="0.3">
      <c r="B15" s="218"/>
      <c r="C15" s="219"/>
      <c r="D15" s="219"/>
      <c r="E15" s="219"/>
      <c r="F15" s="219"/>
      <c r="G15" s="219"/>
      <c r="H15" s="219"/>
      <c r="I15" s="219"/>
      <c r="J15" s="219"/>
      <c r="K15" s="219"/>
      <c r="L15" s="219"/>
      <c r="M15" s="219"/>
      <c r="N15" s="220"/>
    </row>
    <row r="16" spans="2:15" ht="15" customHeight="1" x14ac:dyDescent="0.3">
      <c r="B16" s="218"/>
      <c r="C16" s="219"/>
      <c r="D16" s="219"/>
      <c r="E16" s="219"/>
      <c r="F16" s="219"/>
      <c r="G16" s="219"/>
      <c r="H16" s="219"/>
      <c r="I16" s="219"/>
      <c r="J16" s="219"/>
      <c r="K16" s="219"/>
      <c r="L16" s="219"/>
      <c r="M16" s="219"/>
      <c r="N16" s="220"/>
    </row>
    <row r="17" spans="2:14" ht="15" customHeight="1" x14ac:dyDescent="0.3">
      <c r="B17" s="218"/>
      <c r="C17" s="219"/>
      <c r="D17" s="219"/>
      <c r="E17" s="219"/>
      <c r="F17" s="219"/>
      <c r="G17" s="219"/>
      <c r="H17" s="219"/>
      <c r="I17" s="219"/>
      <c r="J17" s="219"/>
      <c r="K17" s="219"/>
      <c r="L17" s="219"/>
      <c r="M17" s="219"/>
      <c r="N17" s="220"/>
    </row>
    <row r="18" spans="2:14" ht="15" customHeight="1" x14ac:dyDescent="0.3">
      <c r="B18" s="218"/>
      <c r="C18" s="219"/>
      <c r="D18" s="219"/>
      <c r="E18" s="219"/>
      <c r="F18" s="219"/>
      <c r="G18" s="219"/>
      <c r="H18" s="219"/>
      <c r="I18" s="219"/>
      <c r="J18" s="219"/>
      <c r="K18" s="219"/>
      <c r="L18" s="219"/>
      <c r="M18" s="219"/>
      <c r="N18" s="220"/>
    </row>
    <row r="19" spans="2:14" x14ac:dyDescent="0.3">
      <c r="B19" s="218"/>
      <c r="C19" s="219"/>
      <c r="D19" s="219"/>
      <c r="E19" s="219"/>
      <c r="F19" s="219"/>
      <c r="G19" s="219"/>
      <c r="H19" s="219"/>
      <c r="I19" s="219"/>
      <c r="J19" s="219"/>
      <c r="K19" s="219"/>
      <c r="L19" s="219"/>
      <c r="M19" s="219"/>
      <c r="N19" s="220"/>
    </row>
    <row r="20" spans="2:14" x14ac:dyDescent="0.3">
      <c r="B20" s="196"/>
      <c r="C20" s="197"/>
      <c r="D20" s="197"/>
      <c r="E20" s="230" t="s">
        <v>496</v>
      </c>
      <c r="F20" s="231"/>
      <c r="G20" s="231"/>
      <c r="H20" s="231"/>
      <c r="I20" s="231"/>
      <c r="J20" s="231"/>
      <c r="K20" s="232"/>
      <c r="L20" s="197"/>
      <c r="M20" s="197"/>
      <c r="N20" s="198"/>
    </row>
    <row r="21" spans="2:14" x14ac:dyDescent="0.3">
      <c r="B21" s="48"/>
      <c r="C21" s="49"/>
      <c r="D21" s="49"/>
      <c r="E21" s="49"/>
      <c r="F21" s="49"/>
      <c r="G21" s="49"/>
      <c r="H21" s="49"/>
      <c r="I21" s="49"/>
      <c r="J21" s="49"/>
      <c r="K21" s="49"/>
      <c r="L21" s="49"/>
      <c r="M21" s="49"/>
      <c r="N21" s="24"/>
    </row>
    <row r="22" spans="2:14" x14ac:dyDescent="0.3">
      <c r="B22" s="221" t="s">
        <v>4</v>
      </c>
      <c r="C22" s="222"/>
      <c r="D22" s="222"/>
      <c r="E22" s="222"/>
      <c r="F22" s="222"/>
      <c r="G22" s="222"/>
      <c r="H22" s="222"/>
      <c r="I22" s="222"/>
      <c r="J22" s="222"/>
      <c r="K22" s="222"/>
      <c r="L22" s="222"/>
      <c r="M22" s="222"/>
      <c r="N22" s="223"/>
    </row>
    <row r="23" spans="2:14" x14ac:dyDescent="0.3">
      <c r="B23" s="224" t="s">
        <v>5</v>
      </c>
      <c r="C23" s="225"/>
      <c r="D23" s="225"/>
      <c r="E23" s="225"/>
      <c r="F23" s="225"/>
      <c r="G23" s="225"/>
      <c r="H23" s="225"/>
      <c r="I23" s="225"/>
      <c r="J23" s="225"/>
      <c r="K23" s="225"/>
      <c r="L23" s="225"/>
      <c r="M23" s="225"/>
      <c r="N23" s="226"/>
    </row>
    <row r="24" spans="2:14" x14ac:dyDescent="0.3">
      <c r="B24" s="218"/>
      <c r="C24" s="219"/>
      <c r="D24" s="219"/>
      <c r="E24" s="219"/>
      <c r="F24" s="219"/>
      <c r="G24" s="219"/>
      <c r="H24" s="219"/>
      <c r="I24" s="219"/>
      <c r="J24" s="219"/>
      <c r="K24" s="219"/>
      <c r="L24" s="219"/>
      <c r="M24" s="219"/>
      <c r="N24" s="220"/>
    </row>
    <row r="25" spans="2:14" x14ac:dyDescent="0.3">
      <c r="B25" s="218"/>
      <c r="C25" s="219"/>
      <c r="D25" s="219"/>
      <c r="E25" s="219"/>
      <c r="F25" s="219"/>
      <c r="G25" s="219"/>
      <c r="H25" s="219"/>
      <c r="I25" s="219"/>
      <c r="J25" s="219"/>
      <c r="K25" s="219"/>
      <c r="L25" s="219"/>
      <c r="M25" s="219"/>
      <c r="N25" s="220"/>
    </row>
    <row r="26" spans="2:14" x14ac:dyDescent="0.3">
      <c r="B26" s="227"/>
      <c r="C26" s="228"/>
      <c r="D26" s="228"/>
      <c r="E26" s="228"/>
      <c r="F26" s="228"/>
      <c r="G26" s="228"/>
      <c r="H26" s="228"/>
      <c r="I26" s="228"/>
      <c r="J26" s="228"/>
      <c r="K26" s="228"/>
      <c r="L26" s="228"/>
      <c r="M26" s="228"/>
      <c r="N26" s="229"/>
    </row>
    <row r="27" spans="2:14" x14ac:dyDescent="0.3">
      <c r="B27" s="47"/>
      <c r="C27" s="22"/>
      <c r="D27" s="22"/>
      <c r="E27" s="22"/>
      <c r="F27" s="22"/>
      <c r="G27" s="22"/>
      <c r="H27" s="22"/>
      <c r="I27" s="22"/>
      <c r="J27" s="22"/>
      <c r="K27" s="22"/>
      <c r="L27" s="22"/>
      <c r="M27" s="22"/>
      <c r="N27" s="23"/>
    </row>
    <row r="28" spans="2:14" x14ac:dyDescent="0.3">
      <c r="B28" s="344" t="s">
        <v>6</v>
      </c>
      <c r="C28" s="344"/>
      <c r="D28" s="21" t="s">
        <v>215</v>
      </c>
      <c r="E28" s="19"/>
      <c r="F28" s="19"/>
      <c r="G28" s="19"/>
      <c r="H28" s="19"/>
      <c r="I28" s="19"/>
      <c r="J28" s="19"/>
      <c r="K28" s="19"/>
      <c r="L28" s="19"/>
      <c r="M28" s="19"/>
      <c r="N28" s="20"/>
    </row>
    <row r="29" spans="2:14" x14ac:dyDescent="0.3">
      <c r="B29" s="344" t="s">
        <v>6</v>
      </c>
      <c r="C29" s="344"/>
      <c r="D29" s="21" t="s">
        <v>216</v>
      </c>
      <c r="E29" s="19"/>
      <c r="F29" s="19"/>
      <c r="G29" s="19"/>
      <c r="H29" s="19"/>
      <c r="I29" s="19"/>
      <c r="J29" s="19"/>
      <c r="K29" s="19"/>
      <c r="L29" s="19"/>
      <c r="M29" s="19"/>
      <c r="N29" s="20"/>
    </row>
    <row r="30" spans="2:14" x14ac:dyDescent="0.3">
      <c r="B30" s="344" t="s">
        <v>6</v>
      </c>
      <c r="C30" s="344"/>
      <c r="D30" s="21" t="s">
        <v>217</v>
      </c>
      <c r="E30" s="19"/>
      <c r="F30" s="19"/>
      <c r="G30" s="19"/>
      <c r="H30" s="19"/>
      <c r="I30" s="19"/>
      <c r="J30" s="19"/>
      <c r="K30" s="19"/>
      <c r="L30" s="19"/>
      <c r="M30" s="19"/>
      <c r="N30" s="20"/>
    </row>
    <row r="31" spans="2:14" x14ac:dyDescent="0.3">
      <c r="B31" s="344" t="s">
        <v>6</v>
      </c>
      <c r="C31" s="344"/>
      <c r="D31" s="21" t="s">
        <v>218</v>
      </c>
      <c r="E31" s="19"/>
      <c r="F31" s="19"/>
      <c r="G31" s="19"/>
      <c r="H31" s="19"/>
      <c r="I31" s="19"/>
      <c r="J31" s="19"/>
      <c r="K31" s="19"/>
      <c r="L31" s="19"/>
      <c r="M31" s="19"/>
      <c r="N31" s="20"/>
    </row>
    <row r="32" spans="2:14" x14ac:dyDescent="0.3">
      <c r="B32" s="344" t="s">
        <v>6</v>
      </c>
      <c r="C32" s="344"/>
      <c r="D32" s="21" t="s">
        <v>219</v>
      </c>
      <c r="E32" s="19"/>
      <c r="F32" s="19"/>
      <c r="G32" s="19"/>
      <c r="H32" s="19"/>
      <c r="I32" s="19"/>
      <c r="J32" s="19"/>
      <c r="K32" s="19"/>
      <c r="L32" s="19"/>
      <c r="M32" s="19"/>
      <c r="N32" s="20"/>
    </row>
    <row r="33" spans="2:14" x14ac:dyDescent="0.3">
      <c r="B33" s="344" t="s">
        <v>6</v>
      </c>
      <c r="C33" s="344"/>
      <c r="D33" s="21" t="s">
        <v>220</v>
      </c>
      <c r="E33" s="19"/>
      <c r="F33" s="19"/>
      <c r="G33" s="19"/>
      <c r="H33" s="19"/>
      <c r="I33" s="19"/>
      <c r="J33" s="19"/>
      <c r="K33" s="19"/>
      <c r="L33" s="19"/>
      <c r="M33" s="19"/>
      <c r="N33" s="20"/>
    </row>
    <row r="34" spans="2:14" x14ac:dyDescent="0.3">
      <c r="B34" s="344" t="s">
        <v>6</v>
      </c>
      <c r="C34" s="344"/>
      <c r="D34" s="21" t="s">
        <v>221</v>
      </c>
      <c r="E34" s="19"/>
      <c r="F34" s="19"/>
      <c r="G34" s="19"/>
      <c r="H34" s="19"/>
      <c r="I34" s="19"/>
      <c r="J34" s="19"/>
      <c r="K34" s="19"/>
      <c r="L34" s="19"/>
      <c r="M34" s="19"/>
      <c r="N34" s="20"/>
    </row>
    <row r="35" spans="2:14" x14ac:dyDescent="0.3">
      <c r="B35" s="48"/>
      <c r="C35" s="49"/>
      <c r="D35" s="49"/>
      <c r="E35" s="49"/>
      <c r="F35" s="49"/>
      <c r="G35" s="49"/>
      <c r="H35" s="49"/>
      <c r="I35" s="49"/>
      <c r="J35" s="49"/>
      <c r="K35" s="49"/>
      <c r="L35" s="49"/>
      <c r="M35" s="49"/>
      <c r="N35" s="24"/>
    </row>
    <row r="37" spans="2:14" x14ac:dyDescent="0.3">
      <c r="B37" s="233" t="s">
        <v>10</v>
      </c>
      <c r="C37" s="234"/>
      <c r="D37" s="234"/>
      <c r="E37" s="234"/>
      <c r="F37" s="234"/>
      <c r="G37" s="234"/>
      <c r="H37" s="234"/>
      <c r="I37" s="234"/>
      <c r="J37" s="234"/>
      <c r="K37" s="234"/>
      <c r="L37" s="234"/>
      <c r="M37" s="234"/>
      <c r="N37" s="235"/>
    </row>
  </sheetData>
  <sheetProtection algorithmName="SHA-512" hashValue="pZnAnmVUsqkXse++pYT6L5z18+nCtp7ioQUfGXRatRQ6eOpiqw3zg0+iDr9SU6QP+PnAi0cJ12tofGP8MJEQqQ==" saltValue="wK5wYBSfQA9Mjcdn4IvIYQ==" spinCount="100000" sheet="1" objects="1" scenarios="1" selectLockedCells="1"/>
  <mergeCells count="14">
    <mergeCell ref="B33:C33"/>
    <mergeCell ref="B34:C34"/>
    <mergeCell ref="B37:N37"/>
    <mergeCell ref="B28:C28"/>
    <mergeCell ref="B29:C29"/>
    <mergeCell ref="B30:C30"/>
    <mergeCell ref="B31:C31"/>
    <mergeCell ref="B32:C32"/>
    <mergeCell ref="B8:N10"/>
    <mergeCell ref="B12:N12"/>
    <mergeCell ref="B14:N19"/>
    <mergeCell ref="B22:N22"/>
    <mergeCell ref="B23:N26"/>
    <mergeCell ref="E20:K20"/>
  </mergeCells>
  <conditionalFormatting sqref="B28:C34">
    <cfRule type="containsText" dxfId="14" priority="1" operator="containsText" text="Do Not Have">
      <formula>NOT(ISERROR(SEARCH("Do Not Have",B28)))</formula>
    </cfRule>
    <cfRule type="containsText" dxfId="13" priority="2" operator="containsText" text="Not Applicable">
      <formula>NOT(ISERROR(SEARCH("Not Applicable",B28)))</formula>
    </cfRule>
    <cfRule type="containsText" dxfId="12" priority="3" operator="containsText" text="Complete">
      <formula>NOT(ISERROR(SEARCH("Complete",B28)))</formula>
    </cfRule>
  </conditionalFormatting>
  <hyperlinks>
    <hyperlink ref="B12:N12" r:id="rId1" display="&gt;&gt;&gt; FY22 MEA CHP Grant Program &lt;&lt;&lt;" xr:uid="{6991FA9B-F864-48E6-AA51-95244ADA5B5F}"/>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E81C16D-496E-4F41-B8EC-3C61AAC5DC0C}">
          <x14:formula1>
            <xm:f>HiddenLists!$A$2:$A$5</xm:f>
          </x14:formula1>
          <xm:sqref>B28:C34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BBA70-9ACC-4A02-A331-15D7AE8DA515}">
  <dimension ref="B2:N143"/>
  <sheetViews>
    <sheetView showGridLines="0" workbookViewId="0">
      <selection activeCell="F15" sqref="F15:N15"/>
    </sheetView>
  </sheetViews>
  <sheetFormatPr defaultRowHeight="15" x14ac:dyDescent="0.25"/>
  <cols>
    <col min="1" max="1" width="3.7109375" customWidth="1"/>
  </cols>
  <sheetData>
    <row r="2" spans="2:14" x14ac:dyDescent="0.25">
      <c r="B2" s="8"/>
      <c r="C2" s="9"/>
      <c r="D2" s="9"/>
      <c r="E2" s="9"/>
      <c r="F2" s="9"/>
      <c r="G2" s="9"/>
      <c r="H2" s="9"/>
      <c r="I2" s="9"/>
      <c r="J2" s="9"/>
      <c r="K2" s="9"/>
      <c r="L2" s="9"/>
      <c r="M2" s="9"/>
      <c r="N2" s="10"/>
    </row>
    <row r="3" spans="2:14" ht="19.5" x14ac:dyDescent="0.35">
      <c r="B3" s="11"/>
      <c r="C3" s="12"/>
      <c r="D3" s="12"/>
      <c r="E3" s="12"/>
      <c r="F3" s="12"/>
      <c r="G3" s="12"/>
      <c r="H3" s="13" t="s">
        <v>0</v>
      </c>
      <c r="I3" s="12"/>
      <c r="J3" s="12"/>
      <c r="K3" s="12"/>
      <c r="L3" s="12"/>
      <c r="M3" s="12"/>
      <c r="N3" s="14"/>
    </row>
    <row r="4" spans="2:14" ht="19.5" x14ac:dyDescent="0.35">
      <c r="B4" s="11"/>
      <c r="C4" s="12"/>
      <c r="D4" s="12"/>
      <c r="E4" s="12"/>
      <c r="F4" s="12"/>
      <c r="G4" s="12"/>
      <c r="H4" s="13" t="s">
        <v>1</v>
      </c>
      <c r="I4" s="12"/>
      <c r="J4" s="12"/>
      <c r="K4" s="12"/>
      <c r="L4" s="12"/>
      <c r="M4" s="12"/>
      <c r="N4" s="14"/>
    </row>
    <row r="5" spans="2:14" ht="19.5" x14ac:dyDescent="0.35">
      <c r="B5" s="11"/>
      <c r="C5" s="12"/>
      <c r="D5" s="12"/>
      <c r="E5" s="12"/>
      <c r="F5" s="12"/>
      <c r="G5" s="12"/>
      <c r="H5" s="13" t="s">
        <v>2</v>
      </c>
      <c r="I5" s="12"/>
      <c r="J5" s="12"/>
      <c r="K5" s="12"/>
      <c r="L5" s="12"/>
      <c r="M5" s="12"/>
      <c r="N5" s="14"/>
    </row>
    <row r="6" spans="2:14" x14ac:dyDescent="0.25">
      <c r="B6" s="15"/>
      <c r="C6" s="16"/>
      <c r="D6" s="16"/>
      <c r="E6" s="16"/>
      <c r="F6" s="16"/>
      <c r="G6" s="16"/>
      <c r="H6" s="16"/>
      <c r="I6" s="16"/>
      <c r="J6" s="16"/>
      <c r="K6" s="16"/>
      <c r="L6" s="16"/>
      <c r="M6" s="16"/>
      <c r="N6" s="17"/>
    </row>
    <row r="7" spans="2:14" ht="15.75" x14ac:dyDescent="0.3">
      <c r="B7" s="236" t="s">
        <v>240</v>
      </c>
      <c r="C7" s="237"/>
      <c r="D7" s="237"/>
      <c r="E7" s="237"/>
      <c r="F7" s="237"/>
      <c r="G7" s="237"/>
      <c r="H7" s="237"/>
      <c r="I7" s="237"/>
      <c r="J7" s="237"/>
      <c r="K7" s="237"/>
      <c r="L7" s="237"/>
      <c r="M7" s="237"/>
      <c r="N7" s="238"/>
    </row>
    <row r="8" spans="2:14" ht="15.75" x14ac:dyDescent="0.3">
      <c r="B8" s="47"/>
      <c r="C8" s="22"/>
      <c r="D8" s="22"/>
      <c r="E8" s="22"/>
      <c r="F8" s="22"/>
      <c r="G8" s="22"/>
      <c r="H8" s="22"/>
      <c r="I8" s="22"/>
      <c r="J8" s="22"/>
      <c r="K8" s="22"/>
      <c r="L8" s="22"/>
      <c r="M8" s="22"/>
      <c r="N8" s="23"/>
    </row>
    <row r="9" spans="2:14" x14ac:dyDescent="0.25">
      <c r="B9" s="215" t="s">
        <v>17</v>
      </c>
      <c r="C9" s="216"/>
      <c r="D9" s="216"/>
      <c r="E9" s="216"/>
      <c r="F9" s="216"/>
      <c r="G9" s="216"/>
      <c r="H9" s="216"/>
      <c r="I9" s="216"/>
      <c r="J9" s="216"/>
      <c r="K9" s="216"/>
      <c r="L9" s="216"/>
      <c r="M9" s="216"/>
      <c r="N9" s="217"/>
    </row>
    <row r="10" spans="2:14" x14ac:dyDescent="0.25">
      <c r="B10" s="215"/>
      <c r="C10" s="216"/>
      <c r="D10" s="216"/>
      <c r="E10" s="216"/>
      <c r="F10" s="216"/>
      <c r="G10" s="216"/>
      <c r="H10" s="216"/>
      <c r="I10" s="216"/>
      <c r="J10" s="216"/>
      <c r="K10" s="216"/>
      <c r="L10" s="216"/>
      <c r="M10" s="216"/>
      <c r="N10" s="217"/>
    </row>
    <row r="11" spans="2:14" x14ac:dyDescent="0.25">
      <c r="B11" s="215"/>
      <c r="C11" s="216"/>
      <c r="D11" s="216"/>
      <c r="E11" s="216"/>
      <c r="F11" s="216"/>
      <c r="G11" s="216"/>
      <c r="H11" s="216"/>
      <c r="I11" s="216"/>
      <c r="J11" s="216"/>
      <c r="K11" s="216"/>
      <c r="L11" s="216"/>
      <c r="M11" s="216"/>
      <c r="N11" s="217"/>
    </row>
    <row r="12" spans="2:14" ht="15.75" x14ac:dyDescent="0.3">
      <c r="B12" s="48"/>
      <c r="C12" s="49"/>
      <c r="D12" s="49"/>
      <c r="E12" s="49"/>
      <c r="F12" s="49"/>
      <c r="G12" s="49"/>
      <c r="H12" s="49"/>
      <c r="I12" s="49"/>
      <c r="J12" s="49"/>
      <c r="K12" s="49"/>
      <c r="L12" s="49"/>
      <c r="M12" s="49"/>
      <c r="N12" s="24"/>
    </row>
    <row r="13" spans="2:14" ht="15.75" x14ac:dyDescent="0.3">
      <c r="B13" s="221" t="s">
        <v>11</v>
      </c>
      <c r="C13" s="222"/>
      <c r="D13" s="222"/>
      <c r="E13" s="222"/>
      <c r="F13" s="222"/>
      <c r="G13" s="222"/>
      <c r="H13" s="222"/>
      <c r="I13" s="222"/>
      <c r="J13" s="222"/>
      <c r="K13" s="222"/>
      <c r="L13" s="222"/>
      <c r="M13" s="222"/>
      <c r="N13" s="223"/>
    </row>
    <row r="14" spans="2:14" ht="15.75" x14ac:dyDescent="0.3">
      <c r="B14" s="47"/>
      <c r="C14" s="22"/>
      <c r="D14" s="22"/>
      <c r="E14" s="22"/>
      <c r="F14" s="22"/>
      <c r="G14" s="22"/>
      <c r="H14" s="22"/>
      <c r="I14" s="22"/>
      <c r="J14" s="22"/>
      <c r="K14" s="22"/>
      <c r="L14" s="22"/>
      <c r="M14" s="22"/>
      <c r="N14" s="23"/>
    </row>
    <row r="15" spans="2:14" ht="15.75" x14ac:dyDescent="0.3">
      <c r="B15" s="25" t="s">
        <v>12</v>
      </c>
      <c r="C15" s="26"/>
      <c r="D15" s="26"/>
      <c r="E15" s="27"/>
      <c r="F15" s="345"/>
      <c r="G15" s="346"/>
      <c r="H15" s="346"/>
      <c r="I15" s="346"/>
      <c r="J15" s="346"/>
      <c r="K15" s="346"/>
      <c r="L15" s="346"/>
      <c r="M15" s="346"/>
      <c r="N15" s="347"/>
    </row>
    <row r="16" spans="2:14" ht="15.75" x14ac:dyDescent="0.3">
      <c r="B16" s="25" t="s">
        <v>13</v>
      </c>
      <c r="C16" s="26"/>
      <c r="D16" s="26"/>
      <c r="E16" s="27"/>
      <c r="F16" s="348" t="s">
        <v>6</v>
      </c>
      <c r="G16" s="349"/>
      <c r="H16" s="349"/>
      <c r="I16" s="349"/>
      <c r="J16" s="349"/>
      <c r="K16" s="349"/>
      <c r="L16" s="349"/>
      <c r="M16" s="349"/>
      <c r="N16" s="350"/>
    </row>
    <row r="17" spans="2:14" ht="15.75" x14ac:dyDescent="0.3">
      <c r="B17" s="5"/>
      <c r="C17" s="1"/>
      <c r="D17" s="1"/>
      <c r="E17" s="1"/>
      <c r="F17" s="1"/>
      <c r="G17" s="1"/>
      <c r="H17" s="1"/>
      <c r="I17" s="1"/>
      <c r="J17" s="1"/>
      <c r="K17" s="1"/>
      <c r="L17" s="1"/>
      <c r="M17" s="1"/>
      <c r="N17" s="7"/>
    </row>
    <row r="18" spans="2:14" ht="15.75" x14ac:dyDescent="0.3">
      <c r="B18" s="25" t="s">
        <v>18</v>
      </c>
      <c r="C18" s="28"/>
      <c r="D18" s="28"/>
      <c r="E18" s="29"/>
      <c r="F18" s="345"/>
      <c r="G18" s="346"/>
      <c r="H18" s="346"/>
      <c r="I18" s="346"/>
      <c r="J18" s="346"/>
      <c r="K18" s="346"/>
      <c r="L18" s="346"/>
      <c r="M18" s="346"/>
      <c r="N18" s="347"/>
    </row>
    <row r="19" spans="2:14" ht="15.75" x14ac:dyDescent="0.3">
      <c r="B19" s="30" t="s">
        <v>14</v>
      </c>
      <c r="C19" s="345"/>
      <c r="D19" s="346"/>
      <c r="E19" s="346"/>
      <c r="F19" s="346"/>
      <c r="G19" s="346"/>
      <c r="H19" s="346"/>
      <c r="I19" s="347"/>
      <c r="J19" s="30" t="s">
        <v>15</v>
      </c>
      <c r="K19" s="351"/>
      <c r="L19" s="31" t="s">
        <v>16</v>
      </c>
      <c r="M19" s="345"/>
      <c r="N19" s="347"/>
    </row>
    <row r="20" spans="2:14" ht="15.75" x14ac:dyDescent="0.3">
      <c r="B20" s="50"/>
      <c r="G20" s="1"/>
      <c r="H20" s="1"/>
      <c r="I20" s="1"/>
      <c r="J20" s="1"/>
      <c r="K20" s="1"/>
      <c r="L20" s="1"/>
      <c r="M20" s="1"/>
      <c r="N20" s="7"/>
    </row>
    <row r="21" spans="2:14" ht="15.75" x14ac:dyDescent="0.3">
      <c r="B21" s="25" t="s">
        <v>29</v>
      </c>
      <c r="C21" s="26"/>
      <c r="D21" s="27"/>
      <c r="E21" s="352"/>
      <c r="F21" s="353"/>
      <c r="G21" s="353"/>
      <c r="H21" s="354"/>
      <c r="I21" s="1"/>
      <c r="J21" s="1"/>
      <c r="K21" s="1"/>
      <c r="L21" s="1"/>
      <c r="M21" s="1"/>
      <c r="N21" s="7"/>
    </row>
    <row r="22" spans="2:14" ht="15.75" x14ac:dyDescent="0.3">
      <c r="B22" s="5"/>
      <c r="C22" s="1"/>
      <c r="D22" s="1"/>
      <c r="E22" s="1"/>
      <c r="F22" s="1"/>
      <c r="G22" s="1"/>
      <c r="H22" s="1"/>
      <c r="I22" s="1"/>
      <c r="J22" s="1"/>
      <c r="K22" s="1"/>
      <c r="L22" s="1"/>
      <c r="M22" s="1"/>
      <c r="N22" s="7"/>
    </row>
    <row r="23" spans="2:14" ht="15.75" x14ac:dyDescent="0.3">
      <c r="B23" s="25" t="s">
        <v>30</v>
      </c>
      <c r="C23" s="26"/>
      <c r="D23" s="27"/>
      <c r="E23" s="345"/>
      <c r="F23" s="346"/>
      <c r="G23" s="346"/>
      <c r="H23" s="346"/>
      <c r="I23" s="346"/>
      <c r="J23" s="347"/>
      <c r="K23" s="1"/>
      <c r="L23" s="1"/>
      <c r="M23" s="1"/>
      <c r="N23" s="7"/>
    </row>
    <row r="24" spans="2:14" ht="15.75" x14ac:dyDescent="0.3">
      <c r="B24" s="25" t="s">
        <v>31</v>
      </c>
      <c r="C24" s="26"/>
      <c r="D24" s="27"/>
      <c r="E24" s="345"/>
      <c r="F24" s="346"/>
      <c r="G24" s="346"/>
      <c r="H24" s="346"/>
      <c r="I24" s="346"/>
      <c r="J24" s="347"/>
      <c r="K24" s="1"/>
      <c r="L24" s="1"/>
      <c r="M24" s="1"/>
      <c r="N24" s="7"/>
    </row>
    <row r="25" spans="2:14" ht="15.75" x14ac:dyDescent="0.3">
      <c r="B25" s="25" t="s">
        <v>32</v>
      </c>
      <c r="C25" s="26"/>
      <c r="D25" s="27"/>
      <c r="E25" s="355"/>
      <c r="F25" s="346"/>
      <c r="G25" s="346"/>
      <c r="H25" s="346"/>
      <c r="I25" s="346"/>
      <c r="J25" s="347"/>
      <c r="K25" s="1"/>
      <c r="L25" s="1"/>
      <c r="M25" s="1"/>
      <c r="N25" s="7"/>
    </row>
    <row r="26" spans="2:14" ht="15.75" x14ac:dyDescent="0.3">
      <c r="B26" s="25" t="s">
        <v>33</v>
      </c>
      <c r="C26" s="26"/>
      <c r="D26" s="27"/>
      <c r="E26" s="356"/>
      <c r="F26" s="357"/>
      <c r="G26" s="357"/>
      <c r="H26" s="357"/>
      <c r="I26" s="357"/>
      <c r="J26" s="358"/>
      <c r="K26" s="1"/>
      <c r="L26" s="1"/>
      <c r="M26" s="1"/>
      <c r="N26" s="7"/>
    </row>
    <row r="27" spans="2:14" ht="15.75" x14ac:dyDescent="0.3">
      <c r="B27" s="5"/>
      <c r="C27" s="1"/>
      <c r="D27" s="1"/>
      <c r="E27" s="1"/>
      <c r="F27" s="1"/>
      <c r="G27" s="1"/>
      <c r="H27" s="1"/>
      <c r="I27" s="1"/>
      <c r="J27" s="1"/>
      <c r="K27" s="1"/>
      <c r="L27" s="1"/>
      <c r="M27" s="1"/>
      <c r="N27" s="7"/>
    </row>
    <row r="28" spans="2:14" ht="15.75" x14ac:dyDescent="0.3">
      <c r="B28" s="25" t="s">
        <v>34</v>
      </c>
      <c r="C28" s="26"/>
      <c r="D28" s="27"/>
      <c r="E28" s="345"/>
      <c r="F28" s="346"/>
      <c r="G28" s="346"/>
      <c r="H28" s="346"/>
      <c r="I28" s="346"/>
      <c r="J28" s="347"/>
      <c r="K28" s="1"/>
      <c r="L28" s="1"/>
      <c r="M28" s="1"/>
      <c r="N28" s="7"/>
    </row>
    <row r="29" spans="2:14" ht="15.75" x14ac:dyDescent="0.3">
      <c r="B29" s="25" t="s">
        <v>35</v>
      </c>
      <c r="C29" s="26"/>
      <c r="D29" s="27"/>
      <c r="E29" s="345"/>
      <c r="F29" s="346"/>
      <c r="G29" s="346"/>
      <c r="H29" s="346"/>
      <c r="I29" s="346"/>
      <c r="J29" s="347"/>
      <c r="K29" s="1"/>
      <c r="L29" s="1"/>
      <c r="M29" s="1"/>
      <c r="N29" s="7"/>
    </row>
    <row r="30" spans="2:14" ht="15.75" x14ac:dyDescent="0.3">
      <c r="B30" s="25" t="s">
        <v>32</v>
      </c>
      <c r="C30" s="26"/>
      <c r="D30" s="27"/>
      <c r="E30" s="355"/>
      <c r="F30" s="346"/>
      <c r="G30" s="346"/>
      <c r="H30" s="346"/>
      <c r="I30" s="346"/>
      <c r="J30" s="347"/>
      <c r="K30" s="1"/>
      <c r="L30" s="1"/>
      <c r="M30" s="1"/>
      <c r="N30" s="7"/>
    </row>
    <row r="31" spans="2:14" ht="15.75" x14ac:dyDescent="0.3">
      <c r="B31" s="25" t="s">
        <v>33</v>
      </c>
      <c r="C31" s="26"/>
      <c r="D31" s="27"/>
      <c r="E31" s="356"/>
      <c r="F31" s="357"/>
      <c r="G31" s="357"/>
      <c r="H31" s="357"/>
      <c r="I31" s="357"/>
      <c r="J31" s="358"/>
      <c r="K31" s="1"/>
      <c r="L31" s="1"/>
      <c r="M31" s="1"/>
      <c r="N31" s="7"/>
    </row>
    <row r="32" spans="2:14" ht="15.75" x14ac:dyDescent="0.3">
      <c r="B32" s="239" t="s">
        <v>36</v>
      </c>
      <c r="C32" s="240"/>
      <c r="D32" s="240"/>
      <c r="E32" s="240"/>
      <c r="F32" s="240"/>
      <c r="G32" s="240"/>
      <c r="H32" s="240"/>
      <c r="I32" s="240"/>
      <c r="J32" s="240"/>
      <c r="K32" s="1"/>
      <c r="L32" s="1"/>
      <c r="M32" s="1"/>
      <c r="N32" s="7"/>
    </row>
    <row r="33" spans="2:14" ht="15.75" x14ac:dyDescent="0.3">
      <c r="B33" s="241"/>
      <c r="C33" s="242"/>
      <c r="D33" s="242"/>
      <c r="E33" s="242"/>
      <c r="F33" s="242"/>
      <c r="G33" s="242"/>
      <c r="H33" s="242"/>
      <c r="I33" s="242"/>
      <c r="J33" s="242"/>
      <c r="K33" s="1"/>
      <c r="L33" s="1"/>
      <c r="M33" s="1"/>
      <c r="N33" s="7"/>
    </row>
    <row r="34" spans="2:14" ht="15.75" x14ac:dyDescent="0.3">
      <c r="B34" s="48"/>
      <c r="C34" s="49"/>
      <c r="D34" s="49"/>
      <c r="E34" s="49"/>
      <c r="F34" s="49"/>
      <c r="G34" s="49"/>
      <c r="H34" s="49"/>
      <c r="I34" s="49"/>
      <c r="J34" s="49"/>
      <c r="K34" s="49"/>
      <c r="L34" s="49"/>
      <c r="M34" s="49"/>
      <c r="N34" s="24"/>
    </row>
    <row r="35" spans="2:14" ht="15.75" x14ac:dyDescent="0.3">
      <c r="B35" s="221" t="s">
        <v>37</v>
      </c>
      <c r="C35" s="222"/>
      <c r="D35" s="222"/>
      <c r="E35" s="222"/>
      <c r="F35" s="222"/>
      <c r="G35" s="222"/>
      <c r="H35" s="222"/>
      <c r="I35" s="222"/>
      <c r="J35" s="222"/>
      <c r="K35" s="222"/>
      <c r="L35" s="222"/>
      <c r="M35" s="222"/>
      <c r="N35" s="223"/>
    </row>
    <row r="36" spans="2:14" ht="15.75" x14ac:dyDescent="0.3">
      <c r="B36" s="47"/>
      <c r="C36" s="22"/>
      <c r="D36" s="22"/>
      <c r="E36" s="22"/>
      <c r="F36" s="22"/>
      <c r="G36" s="22"/>
      <c r="H36" s="22"/>
      <c r="I36" s="22"/>
      <c r="J36" s="22"/>
      <c r="K36" s="22"/>
      <c r="L36" s="22"/>
      <c r="M36" s="22"/>
      <c r="N36" s="23"/>
    </row>
    <row r="37" spans="2:14" ht="15.75" x14ac:dyDescent="0.3">
      <c r="B37" s="25" t="s">
        <v>38</v>
      </c>
      <c r="C37" s="26"/>
      <c r="D37" s="26"/>
      <c r="E37" s="27"/>
      <c r="F37" s="345"/>
      <c r="G37" s="346"/>
      <c r="H37" s="346"/>
      <c r="I37" s="346"/>
      <c r="J37" s="346"/>
      <c r="K37" s="346"/>
      <c r="L37" s="346"/>
      <c r="M37" s="346"/>
      <c r="N37" s="347"/>
    </row>
    <row r="38" spans="2:14" ht="15.75" x14ac:dyDescent="0.3">
      <c r="B38" s="5"/>
      <c r="C38" s="1"/>
      <c r="D38" s="1"/>
      <c r="E38" s="1"/>
      <c r="F38" s="1"/>
      <c r="G38" s="1"/>
      <c r="H38" s="1"/>
      <c r="I38" s="1"/>
      <c r="J38" s="1"/>
      <c r="K38" s="1"/>
      <c r="L38" s="1"/>
      <c r="M38" s="1"/>
      <c r="N38" s="7"/>
    </row>
    <row r="39" spans="2:14" ht="15.75" x14ac:dyDescent="0.3">
      <c r="B39" s="25" t="s">
        <v>39</v>
      </c>
      <c r="C39" s="28"/>
      <c r="D39" s="28"/>
      <c r="E39" s="29"/>
      <c r="F39" s="345"/>
      <c r="G39" s="346"/>
      <c r="H39" s="346"/>
      <c r="I39" s="346"/>
      <c r="J39" s="346"/>
      <c r="K39" s="346"/>
      <c r="L39" s="346"/>
      <c r="M39" s="346"/>
      <c r="N39" s="347"/>
    </row>
    <row r="40" spans="2:14" ht="15.75" x14ac:dyDescent="0.3">
      <c r="B40" s="30" t="s">
        <v>14</v>
      </c>
      <c r="C40" s="345"/>
      <c r="D40" s="346"/>
      <c r="E40" s="346"/>
      <c r="F40" s="346"/>
      <c r="G40" s="346"/>
      <c r="H40" s="346"/>
      <c r="I40" s="347"/>
      <c r="J40" s="30" t="s">
        <v>15</v>
      </c>
      <c r="K40" s="201" t="s">
        <v>40</v>
      </c>
      <c r="L40" s="31" t="s">
        <v>16</v>
      </c>
      <c r="M40" s="345"/>
      <c r="N40" s="347"/>
    </row>
    <row r="41" spans="2:14" ht="15.75" x14ac:dyDescent="0.3">
      <c r="B41" s="30" t="s">
        <v>41</v>
      </c>
      <c r="C41" s="348"/>
      <c r="D41" s="349"/>
      <c r="E41" s="350"/>
      <c r="F41" s="30" t="s">
        <v>202</v>
      </c>
      <c r="G41" s="26"/>
      <c r="H41" s="27"/>
      <c r="I41" s="359" t="s">
        <v>6</v>
      </c>
      <c r="J41" s="34" t="s">
        <v>203</v>
      </c>
      <c r="K41" s="26"/>
      <c r="L41" s="27"/>
      <c r="M41" s="359" t="s">
        <v>6</v>
      </c>
      <c r="N41" s="7"/>
    </row>
    <row r="42" spans="2:14" ht="15.75" x14ac:dyDescent="0.3">
      <c r="B42" s="51" t="s">
        <v>204</v>
      </c>
      <c r="C42" s="1"/>
      <c r="D42" s="1"/>
      <c r="E42" s="1"/>
      <c r="F42" s="1"/>
      <c r="G42" s="52" t="s">
        <v>200</v>
      </c>
      <c r="H42" s="1"/>
      <c r="I42" s="1"/>
      <c r="J42" s="1"/>
      <c r="K42" s="1"/>
      <c r="L42" s="1"/>
      <c r="M42" s="1"/>
      <c r="N42" s="7"/>
    </row>
    <row r="43" spans="2:14" ht="15.75" x14ac:dyDescent="0.3">
      <c r="B43" s="5"/>
      <c r="C43" s="1"/>
      <c r="D43" s="1"/>
      <c r="E43" s="1"/>
      <c r="F43" s="1"/>
      <c r="G43" s="1"/>
      <c r="H43" s="1"/>
      <c r="I43" s="1"/>
      <c r="J43" s="1"/>
      <c r="K43" s="1"/>
      <c r="L43" s="1"/>
      <c r="M43" s="1"/>
      <c r="N43" s="7"/>
    </row>
    <row r="44" spans="2:14" ht="15.75" x14ac:dyDescent="0.3">
      <c r="B44" s="25" t="s">
        <v>201</v>
      </c>
      <c r="C44" s="25"/>
      <c r="D44" s="25"/>
      <c r="E44" s="25"/>
      <c r="F44" s="30"/>
      <c r="G44" s="360"/>
      <c r="H44" s="361"/>
      <c r="I44" s="1"/>
      <c r="J44" s="1"/>
      <c r="K44" s="1"/>
      <c r="L44" s="1"/>
      <c r="M44" s="1"/>
      <c r="N44" s="7"/>
    </row>
    <row r="45" spans="2:14" ht="15.75" x14ac:dyDescent="0.3">
      <c r="B45" s="25" t="s">
        <v>205</v>
      </c>
      <c r="C45" s="25"/>
      <c r="D45" s="25"/>
      <c r="E45" s="36"/>
      <c r="F45" s="37"/>
      <c r="G45" s="345" t="s">
        <v>6</v>
      </c>
      <c r="H45" s="346"/>
      <c r="I45" s="346"/>
      <c r="J45" s="346"/>
      <c r="K45" s="347"/>
      <c r="L45" s="1"/>
      <c r="M45" s="1"/>
      <c r="N45" s="7"/>
    </row>
    <row r="46" spans="2:14" ht="15.75" x14ac:dyDescent="0.3">
      <c r="B46" s="239" t="s">
        <v>213</v>
      </c>
      <c r="C46" s="240"/>
      <c r="D46" s="240"/>
      <c r="E46" s="240"/>
      <c r="F46" s="240"/>
      <c r="G46" s="240"/>
      <c r="H46" s="240"/>
      <c r="I46" s="240"/>
      <c r="J46" s="240"/>
      <c r="K46" s="240"/>
      <c r="L46" s="1"/>
      <c r="M46" s="1"/>
      <c r="N46" s="7"/>
    </row>
    <row r="47" spans="2:14" ht="15.75" x14ac:dyDescent="0.3">
      <c r="B47" s="241"/>
      <c r="C47" s="242"/>
      <c r="D47" s="242"/>
      <c r="E47" s="242"/>
      <c r="F47" s="242"/>
      <c r="G47" s="242"/>
      <c r="H47" s="242"/>
      <c r="I47" s="242"/>
      <c r="J47" s="242"/>
      <c r="K47" s="242"/>
      <c r="L47" s="1"/>
      <c r="M47" s="1"/>
      <c r="N47" s="7"/>
    </row>
    <row r="48" spans="2:14" ht="15.75" x14ac:dyDescent="0.3">
      <c r="B48" s="241"/>
      <c r="C48" s="242"/>
      <c r="D48" s="242"/>
      <c r="E48" s="242"/>
      <c r="F48" s="242"/>
      <c r="G48" s="242"/>
      <c r="H48" s="242"/>
      <c r="I48" s="242"/>
      <c r="J48" s="242"/>
      <c r="K48" s="242"/>
      <c r="L48" s="1"/>
      <c r="M48" s="1"/>
      <c r="N48" s="7"/>
    </row>
    <row r="49" spans="2:14" ht="15.75" x14ac:dyDescent="0.3">
      <c r="B49" s="241"/>
      <c r="C49" s="242"/>
      <c r="D49" s="242"/>
      <c r="E49" s="242"/>
      <c r="F49" s="242"/>
      <c r="G49" s="242"/>
      <c r="H49" s="242"/>
      <c r="I49" s="242"/>
      <c r="J49" s="242"/>
      <c r="K49" s="242"/>
      <c r="L49" s="1"/>
      <c r="M49" s="1"/>
      <c r="N49" s="7"/>
    </row>
    <row r="50" spans="2:14" ht="15.75" x14ac:dyDescent="0.3">
      <c r="B50" s="241"/>
      <c r="C50" s="242"/>
      <c r="D50" s="242"/>
      <c r="E50" s="242"/>
      <c r="F50" s="242"/>
      <c r="G50" s="242"/>
      <c r="H50" s="242"/>
      <c r="I50" s="242"/>
      <c r="J50" s="242"/>
      <c r="K50" s="242"/>
      <c r="L50" s="1"/>
      <c r="M50" s="1"/>
      <c r="N50" s="7"/>
    </row>
    <row r="51" spans="2:14" ht="15.75" x14ac:dyDescent="0.3">
      <c r="B51" s="362" t="s">
        <v>214</v>
      </c>
      <c r="C51" s="363"/>
      <c r="D51" s="363"/>
      <c r="E51" s="363"/>
      <c r="F51" s="363"/>
      <c r="G51" s="363"/>
      <c r="H51" s="49"/>
      <c r="I51" s="49"/>
      <c r="J51" s="49"/>
      <c r="K51" s="49"/>
      <c r="L51" s="49"/>
      <c r="M51" s="49"/>
      <c r="N51" s="24"/>
    </row>
    <row r="52" spans="2:14" ht="15.75" x14ac:dyDescent="0.3">
      <c r="B52" s="1"/>
      <c r="C52" s="1"/>
      <c r="D52" s="1"/>
      <c r="E52" s="1"/>
      <c r="F52" s="1"/>
      <c r="G52" s="1"/>
      <c r="H52" s="1"/>
      <c r="I52" s="1"/>
      <c r="J52" s="1"/>
      <c r="K52" s="1"/>
      <c r="L52" s="1"/>
      <c r="M52" s="1"/>
      <c r="N52" s="1"/>
    </row>
    <row r="53" spans="2:14" ht="15.75" x14ac:dyDescent="0.3">
      <c r="B53" s="233" t="s">
        <v>375</v>
      </c>
      <c r="C53" s="234"/>
      <c r="D53" s="234"/>
      <c r="E53" s="234"/>
      <c r="F53" s="234"/>
      <c r="G53" s="234"/>
      <c r="H53" s="234"/>
      <c r="I53" s="234"/>
      <c r="J53" s="234"/>
      <c r="K53" s="234"/>
      <c r="L53" s="234"/>
      <c r="M53" s="234"/>
      <c r="N53" s="235"/>
    </row>
    <row r="54" spans="2:14" ht="15.75" x14ac:dyDescent="0.3">
      <c r="B54" s="1"/>
      <c r="C54" s="1"/>
      <c r="D54" s="1"/>
      <c r="E54" s="1"/>
      <c r="F54" s="1"/>
      <c r="G54" s="1"/>
      <c r="H54" s="1"/>
      <c r="I54" s="1"/>
      <c r="J54" s="1"/>
      <c r="K54" s="1"/>
      <c r="L54" s="1"/>
      <c r="M54" s="1"/>
      <c r="N54" s="1"/>
    </row>
    <row r="55" spans="2:14" ht="15.75" x14ac:dyDescent="0.3">
      <c r="B55" s="1"/>
      <c r="C55" s="1"/>
      <c r="D55" s="1"/>
      <c r="E55" s="1"/>
      <c r="F55" s="1"/>
      <c r="G55" s="1"/>
      <c r="H55" s="1"/>
      <c r="I55" s="1"/>
      <c r="J55" s="1"/>
      <c r="K55" s="1"/>
      <c r="L55" s="1"/>
      <c r="M55" s="1"/>
      <c r="N55" s="1"/>
    </row>
    <row r="56" spans="2:14" ht="15.75" x14ac:dyDescent="0.3">
      <c r="B56" s="1"/>
      <c r="C56" s="1"/>
      <c r="D56" s="1"/>
      <c r="E56" s="1"/>
      <c r="F56" s="1"/>
      <c r="G56" s="1"/>
      <c r="H56" s="1"/>
      <c r="I56" s="1"/>
      <c r="J56" s="1"/>
      <c r="K56" s="1"/>
      <c r="L56" s="1"/>
      <c r="M56" s="1"/>
      <c r="N56" s="1"/>
    </row>
    <row r="57" spans="2:14" ht="15.75" x14ac:dyDescent="0.3">
      <c r="B57" s="1"/>
      <c r="C57" s="1"/>
      <c r="D57" s="1"/>
      <c r="E57" s="1"/>
      <c r="F57" s="1"/>
      <c r="G57" s="1"/>
      <c r="H57" s="1"/>
      <c r="I57" s="1"/>
      <c r="J57" s="1"/>
      <c r="K57" s="1"/>
      <c r="L57" s="1"/>
      <c r="M57" s="1"/>
      <c r="N57" s="1"/>
    </row>
    <row r="58" spans="2:14" ht="15.75" x14ac:dyDescent="0.3">
      <c r="B58" s="1"/>
      <c r="C58" s="1"/>
      <c r="D58" s="1"/>
      <c r="E58" s="1"/>
      <c r="F58" s="1"/>
      <c r="G58" s="1"/>
      <c r="H58" s="1"/>
      <c r="I58" s="1"/>
      <c r="J58" s="1"/>
      <c r="K58" s="1"/>
      <c r="L58" s="1"/>
      <c r="M58" s="1"/>
      <c r="N58" s="1"/>
    </row>
    <row r="59" spans="2:14" ht="15.75" x14ac:dyDescent="0.3">
      <c r="B59" s="1"/>
      <c r="C59" s="1"/>
      <c r="D59" s="1"/>
      <c r="E59" s="1"/>
      <c r="F59" s="1"/>
      <c r="G59" s="1"/>
      <c r="H59" s="1"/>
      <c r="I59" s="1"/>
      <c r="J59" s="1"/>
      <c r="K59" s="1"/>
      <c r="L59" s="1"/>
      <c r="M59" s="1"/>
      <c r="N59" s="1"/>
    </row>
    <row r="60" spans="2:14" ht="15.75" x14ac:dyDescent="0.3">
      <c r="B60" s="1"/>
      <c r="C60" s="1"/>
      <c r="D60" s="1"/>
      <c r="E60" s="1"/>
      <c r="F60" s="1"/>
      <c r="G60" s="1"/>
      <c r="H60" s="1"/>
      <c r="I60" s="1"/>
      <c r="J60" s="1"/>
      <c r="K60" s="1"/>
      <c r="L60" s="1"/>
      <c r="M60" s="1"/>
      <c r="N60" s="1"/>
    </row>
    <row r="61" spans="2:14" ht="15.75" x14ac:dyDescent="0.3">
      <c r="B61" s="1"/>
      <c r="C61" s="1"/>
      <c r="D61" s="1"/>
      <c r="E61" s="1"/>
      <c r="F61" s="1"/>
      <c r="G61" s="1"/>
      <c r="H61" s="1"/>
      <c r="I61" s="1"/>
      <c r="J61" s="1"/>
      <c r="K61" s="1"/>
      <c r="L61" s="1"/>
      <c r="M61" s="1"/>
      <c r="N61" s="1"/>
    </row>
    <row r="62" spans="2:14" ht="15.75" x14ac:dyDescent="0.3">
      <c r="B62" s="1"/>
      <c r="C62" s="1"/>
      <c r="D62" s="1"/>
      <c r="E62" s="1"/>
      <c r="F62" s="1"/>
      <c r="G62" s="1"/>
      <c r="H62" s="1"/>
      <c r="I62" s="1"/>
      <c r="J62" s="1"/>
      <c r="K62" s="1"/>
      <c r="L62" s="1"/>
      <c r="M62" s="1"/>
      <c r="N62" s="1"/>
    </row>
    <row r="63" spans="2:14" ht="15.75" x14ac:dyDescent="0.3">
      <c r="B63" s="1"/>
      <c r="C63" s="1"/>
      <c r="D63" s="1"/>
      <c r="E63" s="1"/>
      <c r="F63" s="1"/>
      <c r="G63" s="1"/>
      <c r="H63" s="1"/>
      <c r="I63" s="1"/>
      <c r="J63" s="1"/>
      <c r="K63" s="1"/>
      <c r="L63" s="1"/>
      <c r="M63" s="1"/>
      <c r="N63" s="1"/>
    </row>
    <row r="64" spans="2:14" ht="15.75" x14ac:dyDescent="0.3">
      <c r="B64" s="1"/>
      <c r="C64" s="1"/>
      <c r="D64" s="1"/>
      <c r="E64" s="1"/>
      <c r="F64" s="1"/>
      <c r="G64" s="1"/>
      <c r="H64" s="1"/>
      <c r="I64" s="1"/>
      <c r="J64" s="1"/>
      <c r="K64" s="1"/>
      <c r="L64" s="1"/>
      <c r="M64" s="1"/>
      <c r="N64" s="1"/>
    </row>
    <row r="65" spans="2:14" ht="15.75" x14ac:dyDescent="0.3">
      <c r="B65" s="1"/>
      <c r="C65" s="1"/>
      <c r="D65" s="1"/>
      <c r="E65" s="1"/>
      <c r="F65" s="1"/>
      <c r="G65" s="1"/>
      <c r="H65" s="1"/>
      <c r="I65" s="1"/>
      <c r="J65" s="1"/>
      <c r="K65" s="1"/>
      <c r="L65" s="1"/>
      <c r="M65" s="1"/>
      <c r="N65" s="1"/>
    </row>
    <row r="66" spans="2:14" ht="15.75" x14ac:dyDescent="0.3">
      <c r="B66" s="1"/>
      <c r="C66" s="1"/>
      <c r="D66" s="1"/>
      <c r="E66" s="1"/>
      <c r="F66" s="1"/>
      <c r="G66" s="1"/>
      <c r="H66" s="1"/>
      <c r="I66" s="1"/>
      <c r="J66" s="1"/>
      <c r="K66" s="1"/>
      <c r="L66" s="1"/>
      <c r="M66" s="1"/>
      <c r="N66" s="1"/>
    </row>
    <row r="67" spans="2:14" ht="15.75" x14ac:dyDescent="0.3">
      <c r="B67" s="1"/>
      <c r="C67" s="1"/>
      <c r="D67" s="1"/>
      <c r="E67" s="1"/>
      <c r="F67" s="1"/>
      <c r="G67" s="1"/>
      <c r="H67" s="1"/>
      <c r="I67" s="1"/>
      <c r="J67" s="1"/>
      <c r="K67" s="1"/>
      <c r="L67" s="1"/>
      <c r="M67" s="1"/>
      <c r="N67" s="1"/>
    </row>
    <row r="68" spans="2:14" ht="15.75" x14ac:dyDescent="0.3">
      <c r="B68" s="1"/>
      <c r="C68" s="1"/>
      <c r="D68" s="1"/>
      <c r="E68" s="1"/>
      <c r="F68" s="1"/>
      <c r="G68" s="1"/>
      <c r="H68" s="1"/>
      <c r="I68" s="1"/>
      <c r="J68" s="1"/>
      <c r="K68" s="1"/>
      <c r="L68" s="1"/>
      <c r="M68" s="1"/>
      <c r="N68" s="1"/>
    </row>
    <row r="69" spans="2:14" ht="15.75" x14ac:dyDescent="0.3">
      <c r="B69" s="1"/>
      <c r="C69" s="1"/>
      <c r="D69" s="1"/>
      <c r="E69" s="1"/>
      <c r="F69" s="1"/>
      <c r="G69" s="1"/>
      <c r="H69" s="1"/>
      <c r="I69" s="1"/>
      <c r="J69" s="1"/>
      <c r="K69" s="1"/>
      <c r="L69" s="1"/>
      <c r="M69" s="1"/>
      <c r="N69" s="1"/>
    </row>
    <row r="70" spans="2:14" ht="15.75" x14ac:dyDescent="0.3">
      <c r="B70" s="1"/>
      <c r="C70" s="1"/>
      <c r="D70" s="1"/>
      <c r="E70" s="1"/>
      <c r="F70" s="1"/>
      <c r="G70" s="1"/>
      <c r="H70" s="1"/>
      <c r="I70" s="1"/>
      <c r="J70" s="1"/>
      <c r="K70" s="1"/>
      <c r="L70" s="1"/>
      <c r="M70" s="1"/>
      <c r="N70" s="1"/>
    </row>
    <row r="71" spans="2:14" ht="15.75" x14ac:dyDescent="0.3">
      <c r="B71" s="1"/>
      <c r="C71" s="1"/>
      <c r="D71" s="1"/>
      <c r="E71" s="1"/>
      <c r="F71" s="1"/>
      <c r="G71" s="1"/>
      <c r="H71" s="1"/>
      <c r="I71" s="1"/>
      <c r="J71" s="1"/>
      <c r="K71" s="1"/>
      <c r="L71" s="1"/>
      <c r="M71" s="1"/>
      <c r="N71" s="1"/>
    </row>
    <row r="72" spans="2:14" ht="15.75" x14ac:dyDescent="0.3">
      <c r="B72" s="1"/>
      <c r="C72" s="1"/>
      <c r="D72" s="1"/>
      <c r="E72" s="1"/>
      <c r="F72" s="1"/>
      <c r="G72" s="1"/>
      <c r="H72" s="1"/>
      <c r="I72" s="1"/>
      <c r="J72" s="1"/>
      <c r="K72" s="1"/>
      <c r="L72" s="1"/>
      <c r="M72" s="1"/>
      <c r="N72" s="1"/>
    </row>
    <row r="73" spans="2:14" ht="15.75" x14ac:dyDescent="0.3">
      <c r="B73" s="1"/>
      <c r="C73" s="1"/>
      <c r="D73" s="1"/>
      <c r="E73" s="1"/>
      <c r="F73" s="1"/>
      <c r="G73" s="1"/>
      <c r="H73" s="1"/>
      <c r="I73" s="1"/>
      <c r="J73" s="1"/>
      <c r="K73" s="1"/>
      <c r="L73" s="1"/>
      <c r="M73" s="1"/>
      <c r="N73" s="1"/>
    </row>
    <row r="74" spans="2:14" ht="15.75" x14ac:dyDescent="0.3">
      <c r="B74" s="1"/>
      <c r="C74" s="1"/>
      <c r="D74" s="1"/>
      <c r="E74" s="1"/>
      <c r="F74" s="1"/>
      <c r="G74" s="1"/>
      <c r="H74" s="1"/>
      <c r="I74" s="1"/>
      <c r="J74" s="1"/>
      <c r="K74" s="1"/>
      <c r="L74" s="1"/>
      <c r="M74" s="1"/>
      <c r="N74" s="1"/>
    </row>
    <row r="75" spans="2:14" ht="15.75" x14ac:dyDescent="0.3">
      <c r="B75" s="1"/>
      <c r="C75" s="1"/>
      <c r="D75" s="1"/>
      <c r="E75" s="1"/>
      <c r="F75" s="1"/>
      <c r="G75" s="1"/>
      <c r="H75" s="1"/>
      <c r="I75" s="1"/>
      <c r="J75" s="1"/>
      <c r="K75" s="1"/>
      <c r="L75" s="1"/>
      <c r="M75" s="1"/>
      <c r="N75" s="1"/>
    </row>
    <row r="76" spans="2:14" ht="15.75" x14ac:dyDescent="0.3">
      <c r="B76" s="1"/>
      <c r="C76" s="1"/>
      <c r="D76" s="1"/>
      <c r="E76" s="1"/>
      <c r="F76" s="1"/>
      <c r="G76" s="1"/>
      <c r="H76" s="1"/>
      <c r="I76" s="1"/>
      <c r="J76" s="1"/>
      <c r="K76" s="1"/>
      <c r="L76" s="1"/>
      <c r="M76" s="1"/>
      <c r="N76" s="1"/>
    </row>
    <row r="77" spans="2:14" ht="15.75" x14ac:dyDescent="0.3">
      <c r="B77" s="1"/>
      <c r="C77" s="1"/>
      <c r="D77" s="1"/>
      <c r="E77" s="1"/>
      <c r="F77" s="1"/>
      <c r="G77" s="1"/>
      <c r="H77" s="1"/>
      <c r="I77" s="1"/>
      <c r="J77" s="1"/>
      <c r="K77" s="1"/>
      <c r="L77" s="1"/>
      <c r="M77" s="1"/>
      <c r="N77" s="1"/>
    </row>
    <row r="78" spans="2:14" ht="15.75" x14ac:dyDescent="0.3">
      <c r="B78" s="1"/>
      <c r="C78" s="1"/>
      <c r="D78" s="1"/>
      <c r="E78" s="1"/>
      <c r="F78" s="1"/>
      <c r="G78" s="1"/>
      <c r="H78" s="1"/>
      <c r="I78" s="1"/>
      <c r="J78" s="1"/>
      <c r="K78" s="1"/>
      <c r="L78" s="1"/>
      <c r="M78" s="1"/>
      <c r="N78" s="1"/>
    </row>
    <row r="79" spans="2:14" ht="15.75" x14ac:dyDescent="0.3">
      <c r="B79" s="1"/>
      <c r="C79" s="1"/>
      <c r="D79" s="1"/>
      <c r="E79" s="1"/>
      <c r="F79" s="1"/>
      <c r="G79" s="1"/>
      <c r="H79" s="1"/>
      <c r="I79" s="1"/>
      <c r="J79" s="1"/>
      <c r="K79" s="1"/>
      <c r="L79" s="1"/>
      <c r="M79" s="1"/>
      <c r="N79" s="1"/>
    </row>
    <row r="80" spans="2:14" ht="15.75" x14ac:dyDescent="0.3">
      <c r="B80" s="1"/>
      <c r="C80" s="1"/>
      <c r="D80" s="1"/>
      <c r="E80" s="1"/>
      <c r="F80" s="1"/>
      <c r="G80" s="1"/>
      <c r="H80" s="1"/>
      <c r="I80" s="1"/>
      <c r="J80" s="1"/>
      <c r="K80" s="1"/>
      <c r="L80" s="1"/>
      <c r="M80" s="1"/>
      <c r="N80" s="1"/>
    </row>
    <row r="81" spans="2:14" ht="15.75" x14ac:dyDescent="0.3">
      <c r="B81" s="1"/>
      <c r="C81" s="1"/>
      <c r="D81" s="1"/>
      <c r="E81" s="1"/>
      <c r="F81" s="1"/>
      <c r="G81" s="1"/>
      <c r="H81" s="1"/>
      <c r="I81" s="1"/>
      <c r="J81" s="1"/>
      <c r="K81" s="1"/>
      <c r="L81" s="1"/>
      <c r="M81" s="1"/>
      <c r="N81" s="1"/>
    </row>
    <row r="82" spans="2:14" ht="15.75" x14ac:dyDescent="0.3">
      <c r="B82" s="1"/>
      <c r="C82" s="1"/>
      <c r="D82" s="1"/>
      <c r="E82" s="1"/>
      <c r="F82" s="1"/>
      <c r="G82" s="1"/>
      <c r="H82" s="1"/>
      <c r="I82" s="1"/>
      <c r="J82" s="1"/>
      <c r="K82" s="1"/>
      <c r="L82" s="1"/>
      <c r="M82" s="1"/>
      <c r="N82" s="1"/>
    </row>
    <row r="83" spans="2:14" ht="15.75" x14ac:dyDescent="0.3">
      <c r="B83" s="1"/>
      <c r="C83" s="1"/>
      <c r="D83" s="1"/>
      <c r="E83" s="1"/>
      <c r="F83" s="1"/>
      <c r="G83" s="1"/>
      <c r="H83" s="1"/>
      <c r="I83" s="1"/>
      <c r="J83" s="1"/>
      <c r="K83" s="1"/>
      <c r="L83" s="1"/>
      <c r="M83" s="1"/>
      <c r="N83" s="1"/>
    </row>
    <row r="84" spans="2:14" ht="15.75" x14ac:dyDescent="0.3">
      <c r="B84" s="1"/>
      <c r="C84" s="1"/>
      <c r="D84" s="1"/>
      <c r="E84" s="1"/>
      <c r="F84" s="1"/>
      <c r="G84" s="1"/>
      <c r="H84" s="1"/>
      <c r="I84" s="1"/>
      <c r="J84" s="1"/>
      <c r="K84" s="1"/>
      <c r="L84" s="1"/>
      <c r="M84" s="1"/>
      <c r="N84" s="1"/>
    </row>
    <row r="85" spans="2:14" ht="15.75" x14ac:dyDescent="0.3">
      <c r="B85" s="1"/>
      <c r="C85" s="1"/>
      <c r="D85" s="1"/>
      <c r="E85" s="1"/>
      <c r="F85" s="1"/>
      <c r="G85" s="1"/>
      <c r="H85" s="1"/>
      <c r="I85" s="1"/>
      <c r="J85" s="1"/>
      <c r="K85" s="1"/>
      <c r="L85" s="1"/>
      <c r="M85" s="1"/>
      <c r="N85" s="1"/>
    </row>
    <row r="86" spans="2:14" ht="15.75" x14ac:dyDescent="0.3">
      <c r="B86" s="1"/>
      <c r="C86" s="1"/>
      <c r="D86" s="1"/>
      <c r="E86" s="1"/>
      <c r="F86" s="1"/>
      <c r="G86" s="1"/>
      <c r="H86" s="1"/>
      <c r="I86" s="1"/>
      <c r="J86" s="1"/>
      <c r="K86" s="1"/>
      <c r="L86" s="1"/>
      <c r="M86" s="1"/>
      <c r="N86" s="1"/>
    </row>
    <row r="87" spans="2:14" ht="15.75" x14ac:dyDescent="0.3">
      <c r="B87" s="1"/>
      <c r="C87" s="1"/>
      <c r="D87" s="1"/>
      <c r="E87" s="1"/>
      <c r="F87" s="1"/>
      <c r="G87" s="1"/>
      <c r="H87" s="1"/>
      <c r="I87" s="1"/>
      <c r="J87" s="1"/>
      <c r="K87" s="1"/>
      <c r="L87" s="1"/>
      <c r="M87" s="1"/>
      <c r="N87" s="1"/>
    </row>
    <row r="88" spans="2:14" ht="15.75" x14ac:dyDescent="0.3">
      <c r="B88" s="1"/>
      <c r="C88" s="1"/>
      <c r="D88" s="1"/>
      <c r="E88" s="1"/>
      <c r="F88" s="1"/>
      <c r="G88" s="1"/>
      <c r="H88" s="1"/>
      <c r="I88" s="1"/>
      <c r="J88" s="1"/>
      <c r="K88" s="1"/>
      <c r="L88" s="1"/>
      <c r="M88" s="1"/>
      <c r="N88" s="1"/>
    </row>
    <row r="89" spans="2:14" ht="15.75" x14ac:dyDescent="0.3">
      <c r="B89" s="1"/>
      <c r="C89" s="1"/>
      <c r="D89" s="1"/>
      <c r="E89" s="1"/>
      <c r="F89" s="1"/>
      <c r="G89" s="1"/>
      <c r="H89" s="1"/>
      <c r="I89" s="1"/>
      <c r="J89" s="1"/>
      <c r="K89" s="1"/>
      <c r="L89" s="1"/>
      <c r="M89" s="1"/>
      <c r="N89" s="1"/>
    </row>
    <row r="90" spans="2:14" ht="15.75" x14ac:dyDescent="0.3">
      <c r="B90" s="1"/>
      <c r="C90" s="1"/>
      <c r="D90" s="1"/>
      <c r="E90" s="1"/>
      <c r="F90" s="1"/>
      <c r="G90" s="1"/>
      <c r="H90" s="1"/>
      <c r="I90" s="1"/>
      <c r="J90" s="1"/>
      <c r="K90" s="1"/>
      <c r="L90" s="1"/>
      <c r="M90" s="1"/>
      <c r="N90" s="1"/>
    </row>
    <row r="91" spans="2:14" ht="15.75" x14ac:dyDescent="0.3">
      <c r="B91" s="1"/>
      <c r="C91" s="1"/>
      <c r="D91" s="1"/>
      <c r="E91" s="1"/>
      <c r="F91" s="1"/>
      <c r="G91" s="1"/>
      <c r="H91" s="1"/>
      <c r="I91" s="1"/>
      <c r="J91" s="1"/>
      <c r="K91" s="1"/>
      <c r="L91" s="1"/>
      <c r="M91" s="1"/>
      <c r="N91" s="1"/>
    </row>
    <row r="92" spans="2:14" ht="15.75" x14ac:dyDescent="0.3">
      <c r="B92" s="1"/>
      <c r="C92" s="1"/>
      <c r="D92" s="1"/>
      <c r="E92" s="1"/>
      <c r="F92" s="1"/>
      <c r="G92" s="1"/>
      <c r="H92" s="1"/>
      <c r="I92" s="1"/>
      <c r="J92" s="1"/>
      <c r="K92" s="1"/>
      <c r="L92" s="1"/>
      <c r="M92" s="1"/>
      <c r="N92" s="1"/>
    </row>
    <row r="93" spans="2:14" ht="15.75" x14ac:dyDescent="0.3">
      <c r="B93" s="1"/>
      <c r="C93" s="1"/>
      <c r="D93" s="1"/>
      <c r="E93" s="1"/>
      <c r="F93" s="1"/>
      <c r="G93" s="1"/>
      <c r="H93" s="1"/>
      <c r="I93" s="1"/>
      <c r="J93" s="1"/>
      <c r="K93" s="1"/>
      <c r="L93" s="1"/>
      <c r="M93" s="1"/>
      <c r="N93" s="1"/>
    </row>
    <row r="94" spans="2:14" ht="15.75" x14ac:dyDescent="0.3">
      <c r="B94" s="1"/>
      <c r="C94" s="1"/>
      <c r="D94" s="1"/>
      <c r="E94" s="1"/>
      <c r="F94" s="1"/>
      <c r="G94" s="1"/>
      <c r="H94" s="1"/>
      <c r="I94" s="1"/>
      <c r="J94" s="1"/>
      <c r="K94" s="1"/>
      <c r="L94" s="1"/>
      <c r="M94" s="1"/>
      <c r="N94" s="1"/>
    </row>
    <row r="95" spans="2:14" ht="15.75" x14ac:dyDescent="0.3">
      <c r="B95" s="1"/>
      <c r="C95" s="1"/>
      <c r="D95" s="1"/>
      <c r="E95" s="1"/>
      <c r="F95" s="1"/>
      <c r="G95" s="1"/>
      <c r="H95" s="1"/>
      <c r="I95" s="1"/>
      <c r="J95" s="1"/>
      <c r="K95" s="1"/>
      <c r="L95" s="1"/>
      <c r="M95" s="1"/>
      <c r="N95" s="1"/>
    </row>
    <row r="96" spans="2:14" ht="15.75" x14ac:dyDescent="0.3">
      <c r="B96" s="1"/>
      <c r="C96" s="1"/>
      <c r="D96" s="1"/>
      <c r="E96" s="1"/>
      <c r="F96" s="1"/>
      <c r="G96" s="1"/>
      <c r="H96" s="1"/>
      <c r="I96" s="1"/>
      <c r="J96" s="1"/>
      <c r="K96" s="1"/>
      <c r="L96" s="1"/>
      <c r="M96" s="1"/>
      <c r="N96" s="1"/>
    </row>
    <row r="97" spans="2:14" ht="15.75" x14ac:dyDescent="0.3">
      <c r="B97" s="1"/>
      <c r="C97" s="1"/>
      <c r="D97" s="1"/>
      <c r="E97" s="1"/>
      <c r="F97" s="1"/>
      <c r="G97" s="1"/>
      <c r="H97" s="1"/>
      <c r="I97" s="1"/>
      <c r="J97" s="1"/>
      <c r="K97" s="1"/>
      <c r="L97" s="1"/>
      <c r="M97" s="1"/>
      <c r="N97" s="1"/>
    </row>
    <row r="98" spans="2:14" ht="15.75" x14ac:dyDescent="0.3">
      <c r="B98" s="1"/>
      <c r="C98" s="1"/>
      <c r="D98" s="1"/>
      <c r="E98" s="1"/>
      <c r="F98" s="1"/>
      <c r="G98" s="1"/>
      <c r="H98" s="1"/>
      <c r="I98" s="1"/>
      <c r="J98" s="1"/>
      <c r="K98" s="1"/>
      <c r="L98" s="1"/>
      <c r="M98" s="1"/>
      <c r="N98" s="1"/>
    </row>
    <row r="99" spans="2:14" ht="15.75" x14ac:dyDescent="0.3">
      <c r="B99" s="1"/>
      <c r="C99" s="1"/>
      <c r="D99" s="1"/>
      <c r="E99" s="1"/>
      <c r="F99" s="1"/>
      <c r="G99" s="1"/>
      <c r="H99" s="1"/>
      <c r="I99" s="1"/>
      <c r="J99" s="1"/>
      <c r="K99" s="1"/>
      <c r="L99" s="1"/>
      <c r="M99" s="1"/>
      <c r="N99" s="1"/>
    </row>
    <row r="100" spans="2:14" ht="15.75" x14ac:dyDescent="0.3">
      <c r="B100" s="1"/>
      <c r="C100" s="1"/>
      <c r="D100" s="1"/>
      <c r="E100" s="1"/>
      <c r="F100" s="1"/>
      <c r="G100" s="1"/>
      <c r="H100" s="1"/>
      <c r="I100" s="1"/>
      <c r="J100" s="1"/>
      <c r="K100" s="1"/>
      <c r="L100" s="1"/>
      <c r="M100" s="1"/>
      <c r="N100" s="1"/>
    </row>
    <row r="101" spans="2:14" ht="15.75" x14ac:dyDescent="0.3">
      <c r="B101" s="1"/>
      <c r="C101" s="1"/>
      <c r="D101" s="1"/>
      <c r="E101" s="1"/>
      <c r="F101" s="1"/>
      <c r="G101" s="1"/>
      <c r="H101" s="1"/>
      <c r="I101" s="1"/>
      <c r="J101" s="1"/>
      <c r="K101" s="1"/>
      <c r="L101" s="1"/>
      <c r="M101" s="1"/>
      <c r="N101" s="1"/>
    </row>
    <row r="102" spans="2:14" ht="15.75" x14ac:dyDescent="0.3">
      <c r="B102" s="1"/>
      <c r="C102" s="1"/>
      <c r="D102" s="1"/>
      <c r="E102" s="1"/>
      <c r="F102" s="1"/>
      <c r="G102" s="1"/>
      <c r="H102" s="1"/>
      <c r="I102" s="1"/>
      <c r="J102" s="1"/>
      <c r="K102" s="1"/>
      <c r="L102" s="1"/>
      <c r="M102" s="1"/>
      <c r="N102" s="1"/>
    </row>
    <row r="103" spans="2:14" ht="15.75" x14ac:dyDescent="0.3">
      <c r="B103" s="1"/>
      <c r="C103" s="1"/>
      <c r="D103" s="1"/>
      <c r="E103" s="1"/>
      <c r="F103" s="1"/>
      <c r="G103" s="1"/>
      <c r="H103" s="1"/>
      <c r="I103" s="1"/>
      <c r="J103" s="1"/>
      <c r="K103" s="1"/>
      <c r="L103" s="1"/>
      <c r="M103" s="1"/>
      <c r="N103" s="1"/>
    </row>
    <row r="104" spans="2:14" ht="15.75" x14ac:dyDescent="0.3">
      <c r="B104" s="1"/>
      <c r="C104" s="1"/>
      <c r="D104" s="1"/>
      <c r="E104" s="1"/>
      <c r="F104" s="1"/>
      <c r="G104" s="1"/>
      <c r="H104" s="1"/>
      <c r="I104" s="1"/>
      <c r="J104" s="1"/>
      <c r="K104" s="1"/>
      <c r="L104" s="1"/>
      <c r="M104" s="1"/>
      <c r="N104" s="1"/>
    </row>
    <row r="105" spans="2:14" ht="15.75" x14ac:dyDescent="0.3">
      <c r="B105" s="1"/>
      <c r="C105" s="1"/>
      <c r="D105" s="1"/>
      <c r="E105" s="1"/>
      <c r="F105" s="1"/>
      <c r="G105" s="1"/>
      <c r="H105" s="1"/>
      <c r="I105" s="1"/>
      <c r="J105" s="1"/>
      <c r="K105" s="1"/>
      <c r="L105" s="1"/>
      <c r="M105" s="1"/>
      <c r="N105" s="1"/>
    </row>
    <row r="106" spans="2:14" ht="15.75" x14ac:dyDescent="0.3">
      <c r="B106" s="1"/>
      <c r="C106" s="1"/>
      <c r="D106" s="1"/>
      <c r="E106" s="1"/>
      <c r="F106" s="1"/>
      <c r="G106" s="1"/>
      <c r="H106" s="1"/>
      <c r="I106" s="1"/>
      <c r="J106" s="1"/>
      <c r="K106" s="1"/>
      <c r="L106" s="1"/>
      <c r="M106" s="1"/>
      <c r="N106" s="1"/>
    </row>
    <row r="107" spans="2:14" ht="15.75" x14ac:dyDescent="0.3">
      <c r="B107" s="1"/>
      <c r="C107" s="1"/>
      <c r="D107" s="1"/>
      <c r="E107" s="1"/>
      <c r="F107" s="1"/>
      <c r="G107" s="1"/>
      <c r="H107" s="1"/>
      <c r="I107" s="1"/>
      <c r="J107" s="1"/>
      <c r="K107" s="1"/>
      <c r="L107" s="1"/>
      <c r="M107" s="1"/>
      <c r="N107" s="1"/>
    </row>
    <row r="108" spans="2:14" ht="15.75" x14ac:dyDescent="0.3">
      <c r="B108" s="1"/>
      <c r="C108" s="1"/>
      <c r="D108" s="1"/>
      <c r="E108" s="1"/>
      <c r="F108" s="1"/>
      <c r="G108" s="1"/>
      <c r="H108" s="1"/>
      <c r="I108" s="1"/>
      <c r="J108" s="1"/>
      <c r="K108" s="1"/>
      <c r="L108" s="1"/>
      <c r="M108" s="1"/>
      <c r="N108" s="1"/>
    </row>
    <row r="109" spans="2:14" ht="15.75" x14ac:dyDescent="0.3">
      <c r="B109" s="1"/>
      <c r="C109" s="1"/>
      <c r="D109" s="1"/>
      <c r="E109" s="1"/>
      <c r="F109" s="1"/>
      <c r="G109" s="1"/>
      <c r="H109" s="1"/>
      <c r="I109" s="1"/>
      <c r="J109" s="1"/>
      <c r="K109" s="1"/>
      <c r="L109" s="1"/>
      <c r="M109" s="1"/>
      <c r="N109" s="1"/>
    </row>
    <row r="110" spans="2:14" ht="15.75" x14ac:dyDescent="0.3">
      <c r="B110" s="1"/>
      <c r="C110" s="1"/>
      <c r="D110" s="1"/>
      <c r="E110" s="1"/>
      <c r="F110" s="1"/>
      <c r="G110" s="1"/>
      <c r="H110" s="1"/>
      <c r="I110" s="1"/>
      <c r="J110" s="1"/>
      <c r="K110" s="1"/>
      <c r="L110" s="1"/>
      <c r="M110" s="1"/>
      <c r="N110" s="1"/>
    </row>
    <row r="111" spans="2:14" ht="15.75" x14ac:dyDescent="0.3">
      <c r="B111" s="1"/>
      <c r="C111" s="1"/>
      <c r="D111" s="1"/>
      <c r="E111" s="1"/>
      <c r="F111" s="1"/>
      <c r="G111" s="1"/>
      <c r="H111" s="1"/>
      <c r="I111" s="1"/>
      <c r="J111" s="1"/>
      <c r="K111" s="1"/>
      <c r="L111" s="1"/>
      <c r="M111" s="1"/>
      <c r="N111" s="1"/>
    </row>
    <row r="112" spans="2:14" ht="15.75" x14ac:dyDescent="0.3">
      <c r="B112" s="1"/>
      <c r="C112" s="1"/>
      <c r="D112" s="1"/>
      <c r="E112" s="1"/>
      <c r="F112" s="1"/>
      <c r="G112" s="1"/>
      <c r="H112" s="1"/>
      <c r="I112" s="1"/>
      <c r="J112" s="1"/>
      <c r="K112" s="1"/>
      <c r="L112" s="1"/>
      <c r="M112" s="1"/>
      <c r="N112" s="1"/>
    </row>
    <row r="113" spans="2:14" ht="15.75" x14ac:dyDescent="0.3">
      <c r="B113" s="1"/>
      <c r="C113" s="1"/>
      <c r="D113" s="1"/>
      <c r="E113" s="1"/>
      <c r="F113" s="1"/>
      <c r="G113" s="1"/>
      <c r="H113" s="1"/>
      <c r="I113" s="1"/>
      <c r="J113" s="1"/>
      <c r="K113" s="1"/>
      <c r="L113" s="1"/>
      <c r="M113" s="1"/>
      <c r="N113" s="1"/>
    </row>
    <row r="114" spans="2:14" ht="15.75" x14ac:dyDescent="0.3">
      <c r="B114" s="1"/>
      <c r="C114" s="1"/>
      <c r="D114" s="1"/>
      <c r="E114" s="1"/>
      <c r="F114" s="1"/>
      <c r="G114" s="1"/>
      <c r="H114" s="1"/>
      <c r="I114" s="1"/>
      <c r="J114" s="1"/>
      <c r="K114" s="1"/>
      <c r="L114" s="1"/>
      <c r="M114" s="1"/>
      <c r="N114" s="1"/>
    </row>
    <row r="115" spans="2:14" ht="15.75" x14ac:dyDescent="0.3">
      <c r="B115" s="1"/>
      <c r="C115" s="1"/>
      <c r="D115" s="1"/>
      <c r="E115" s="1"/>
      <c r="F115" s="1"/>
      <c r="G115" s="1"/>
      <c r="H115" s="1"/>
      <c r="I115" s="1"/>
      <c r="J115" s="1"/>
      <c r="K115" s="1"/>
      <c r="L115" s="1"/>
      <c r="M115" s="1"/>
      <c r="N115" s="1"/>
    </row>
    <row r="116" spans="2:14" ht="15.75" x14ac:dyDescent="0.3">
      <c r="B116" s="1"/>
      <c r="C116" s="1"/>
      <c r="D116" s="1"/>
      <c r="E116" s="1"/>
      <c r="F116" s="1"/>
      <c r="G116" s="1"/>
      <c r="H116" s="1"/>
      <c r="I116" s="1"/>
      <c r="J116" s="1"/>
      <c r="K116" s="1"/>
      <c r="L116" s="1"/>
      <c r="M116" s="1"/>
      <c r="N116" s="1"/>
    </row>
    <row r="117" spans="2:14" ht="15.75" x14ac:dyDescent="0.3">
      <c r="B117" s="1"/>
      <c r="C117" s="1"/>
      <c r="D117" s="1"/>
      <c r="E117" s="1"/>
      <c r="F117" s="1"/>
      <c r="G117" s="1"/>
      <c r="H117" s="1"/>
      <c r="I117" s="1"/>
      <c r="J117" s="1"/>
      <c r="K117" s="1"/>
      <c r="L117" s="1"/>
      <c r="M117" s="1"/>
      <c r="N117" s="1"/>
    </row>
    <row r="118" spans="2:14" ht="15.75" x14ac:dyDescent="0.3">
      <c r="B118" s="1"/>
      <c r="C118" s="1"/>
      <c r="D118" s="1"/>
      <c r="E118" s="1"/>
      <c r="F118" s="1"/>
      <c r="G118" s="1"/>
      <c r="H118" s="1"/>
      <c r="I118" s="1"/>
      <c r="J118" s="1"/>
      <c r="K118" s="1"/>
      <c r="L118" s="1"/>
      <c r="M118" s="1"/>
      <c r="N118" s="1"/>
    </row>
    <row r="119" spans="2:14" ht="15.75" x14ac:dyDescent="0.3">
      <c r="B119" s="1"/>
      <c r="C119" s="1"/>
      <c r="D119" s="1"/>
      <c r="E119" s="1"/>
      <c r="F119" s="1"/>
      <c r="G119" s="1"/>
      <c r="H119" s="1"/>
      <c r="I119" s="1"/>
      <c r="J119" s="1"/>
      <c r="K119" s="1"/>
      <c r="L119" s="1"/>
      <c r="M119" s="1"/>
      <c r="N119" s="1"/>
    </row>
    <row r="120" spans="2:14" ht="15.75" x14ac:dyDescent="0.3">
      <c r="B120" s="1"/>
      <c r="C120" s="1"/>
      <c r="D120" s="1"/>
      <c r="E120" s="1"/>
      <c r="F120" s="1"/>
      <c r="G120" s="1"/>
      <c r="H120" s="1"/>
      <c r="I120" s="1"/>
      <c r="J120" s="1"/>
      <c r="K120" s="1"/>
      <c r="L120" s="1"/>
      <c r="M120" s="1"/>
      <c r="N120" s="1"/>
    </row>
    <row r="121" spans="2:14" ht="15.75" x14ac:dyDescent="0.3">
      <c r="B121" s="1"/>
      <c r="C121" s="1"/>
      <c r="D121" s="1"/>
      <c r="E121" s="1"/>
      <c r="F121" s="1"/>
      <c r="G121" s="1"/>
      <c r="H121" s="1"/>
      <c r="I121" s="1"/>
      <c r="J121" s="1"/>
      <c r="K121" s="1"/>
      <c r="L121" s="1"/>
      <c r="M121" s="1"/>
      <c r="N121" s="1"/>
    </row>
    <row r="122" spans="2:14" ht="15.75" x14ac:dyDescent="0.3">
      <c r="B122" s="1"/>
      <c r="C122" s="1"/>
      <c r="D122" s="1"/>
      <c r="E122" s="1"/>
      <c r="F122" s="1"/>
      <c r="G122" s="1"/>
      <c r="H122" s="1"/>
      <c r="I122" s="1"/>
      <c r="J122" s="1"/>
      <c r="K122" s="1"/>
      <c r="L122" s="1"/>
      <c r="M122" s="1"/>
      <c r="N122" s="1"/>
    </row>
    <row r="123" spans="2:14" ht="15.75" x14ac:dyDescent="0.3">
      <c r="B123" s="1"/>
      <c r="C123" s="1"/>
      <c r="D123" s="1"/>
      <c r="E123" s="1"/>
      <c r="F123" s="1"/>
      <c r="G123" s="1"/>
      <c r="H123" s="1"/>
      <c r="I123" s="1"/>
      <c r="J123" s="1"/>
      <c r="K123" s="1"/>
      <c r="L123" s="1"/>
      <c r="M123" s="1"/>
      <c r="N123" s="1"/>
    </row>
    <row r="124" spans="2:14" ht="15.75" x14ac:dyDescent="0.3">
      <c r="B124" s="1"/>
      <c r="C124" s="1"/>
      <c r="D124" s="1"/>
      <c r="E124" s="1"/>
      <c r="F124" s="1"/>
      <c r="G124" s="1"/>
      <c r="H124" s="1"/>
      <c r="I124" s="1"/>
      <c r="J124" s="1"/>
      <c r="K124" s="1"/>
      <c r="L124" s="1"/>
      <c r="M124" s="1"/>
      <c r="N124" s="1"/>
    </row>
    <row r="125" spans="2:14" ht="15.75" x14ac:dyDescent="0.3">
      <c r="B125" s="1"/>
      <c r="C125" s="1"/>
      <c r="D125" s="1"/>
      <c r="E125" s="1"/>
      <c r="F125" s="1"/>
      <c r="G125" s="1"/>
      <c r="H125" s="1"/>
      <c r="I125" s="1"/>
      <c r="J125" s="1"/>
      <c r="K125" s="1"/>
      <c r="L125" s="1"/>
      <c r="M125" s="1"/>
      <c r="N125" s="1"/>
    </row>
    <row r="126" spans="2:14" ht="15.75" x14ac:dyDescent="0.3">
      <c r="B126" s="1"/>
      <c r="C126" s="1"/>
      <c r="D126" s="1"/>
      <c r="E126" s="1"/>
      <c r="F126" s="1"/>
      <c r="G126" s="1"/>
      <c r="H126" s="1"/>
      <c r="I126" s="1"/>
      <c r="J126" s="1"/>
      <c r="K126" s="1"/>
      <c r="L126" s="1"/>
      <c r="M126" s="1"/>
      <c r="N126" s="1"/>
    </row>
    <row r="127" spans="2:14" ht="15.75" x14ac:dyDescent="0.3">
      <c r="B127" s="1"/>
      <c r="C127" s="1"/>
      <c r="D127" s="1"/>
      <c r="E127" s="1"/>
      <c r="F127" s="1"/>
      <c r="G127" s="1"/>
      <c r="H127" s="1"/>
      <c r="I127" s="1"/>
      <c r="J127" s="1"/>
      <c r="K127" s="1"/>
      <c r="L127" s="1"/>
      <c r="M127" s="1"/>
      <c r="N127" s="1"/>
    </row>
    <row r="128" spans="2:14" ht="15.75" x14ac:dyDescent="0.3">
      <c r="B128" s="1"/>
      <c r="C128" s="1"/>
      <c r="D128" s="1"/>
      <c r="E128" s="1"/>
      <c r="F128" s="1"/>
      <c r="G128" s="1"/>
      <c r="H128" s="1"/>
      <c r="I128" s="1"/>
      <c r="J128" s="1"/>
      <c r="K128" s="1"/>
      <c r="L128" s="1"/>
      <c r="M128" s="1"/>
      <c r="N128" s="1"/>
    </row>
    <row r="129" spans="2:14" ht="15.75" x14ac:dyDescent="0.3">
      <c r="B129" s="1"/>
      <c r="C129" s="1"/>
      <c r="D129" s="1"/>
      <c r="E129" s="1"/>
      <c r="F129" s="1"/>
      <c r="G129" s="1"/>
      <c r="H129" s="1"/>
      <c r="I129" s="1"/>
      <c r="J129" s="1"/>
      <c r="K129" s="1"/>
      <c r="L129" s="1"/>
      <c r="M129" s="1"/>
      <c r="N129" s="1"/>
    </row>
    <row r="130" spans="2:14" ht="15.75" x14ac:dyDescent="0.3">
      <c r="B130" s="1"/>
      <c r="C130" s="1"/>
      <c r="D130" s="1"/>
      <c r="E130" s="1"/>
      <c r="F130" s="1"/>
      <c r="G130" s="1"/>
      <c r="H130" s="1"/>
      <c r="I130" s="1"/>
      <c r="J130" s="1"/>
      <c r="K130" s="1"/>
      <c r="L130" s="1"/>
      <c r="M130" s="1"/>
      <c r="N130" s="1"/>
    </row>
    <row r="131" spans="2:14" ht="15.75" x14ac:dyDescent="0.3">
      <c r="B131" s="1"/>
      <c r="C131" s="1"/>
      <c r="D131" s="1"/>
      <c r="E131" s="1"/>
      <c r="F131" s="1"/>
      <c r="G131" s="1"/>
      <c r="H131" s="1"/>
      <c r="I131" s="1"/>
      <c r="J131" s="1"/>
      <c r="K131" s="1"/>
      <c r="L131" s="1"/>
      <c r="M131" s="1"/>
      <c r="N131" s="1"/>
    </row>
    <row r="132" spans="2:14" ht="15.75" x14ac:dyDescent="0.3">
      <c r="B132" s="1"/>
      <c r="C132" s="1"/>
      <c r="D132" s="1"/>
      <c r="E132" s="1"/>
      <c r="F132" s="1"/>
      <c r="G132" s="1"/>
      <c r="H132" s="1"/>
      <c r="I132" s="1"/>
      <c r="J132" s="1"/>
      <c r="K132" s="1"/>
      <c r="L132" s="1"/>
      <c r="M132" s="1"/>
      <c r="N132" s="1"/>
    </row>
    <row r="133" spans="2:14" ht="15.75" x14ac:dyDescent="0.3">
      <c r="B133" s="1"/>
      <c r="C133" s="1"/>
      <c r="D133" s="1"/>
      <c r="E133" s="1"/>
      <c r="F133" s="1"/>
      <c r="G133" s="1"/>
      <c r="H133" s="1"/>
      <c r="I133" s="1"/>
      <c r="J133" s="1"/>
      <c r="K133" s="1"/>
      <c r="L133" s="1"/>
      <c r="M133" s="1"/>
      <c r="N133" s="1"/>
    </row>
    <row r="134" spans="2:14" ht="15.75" x14ac:dyDescent="0.3">
      <c r="B134" s="1"/>
      <c r="C134" s="1"/>
      <c r="D134" s="1"/>
      <c r="E134" s="1"/>
      <c r="F134" s="1"/>
      <c r="G134" s="1"/>
      <c r="H134" s="1"/>
      <c r="I134" s="1"/>
      <c r="J134" s="1"/>
      <c r="K134" s="1"/>
      <c r="L134" s="1"/>
      <c r="M134" s="1"/>
      <c r="N134" s="1"/>
    </row>
    <row r="135" spans="2:14" ht="15.75" x14ac:dyDescent="0.3">
      <c r="B135" s="1"/>
      <c r="C135" s="1"/>
      <c r="D135" s="1"/>
      <c r="E135" s="1"/>
      <c r="F135" s="1"/>
      <c r="G135" s="1"/>
      <c r="H135" s="1"/>
      <c r="I135" s="1"/>
      <c r="J135" s="1"/>
      <c r="K135" s="1"/>
      <c r="L135" s="1"/>
      <c r="M135" s="1"/>
      <c r="N135" s="1"/>
    </row>
    <row r="136" spans="2:14" ht="15.75" x14ac:dyDescent="0.3">
      <c r="B136" s="1"/>
      <c r="C136" s="1"/>
      <c r="D136" s="1"/>
      <c r="E136" s="1"/>
      <c r="F136" s="1"/>
      <c r="G136" s="1"/>
      <c r="H136" s="1"/>
      <c r="I136" s="1"/>
      <c r="J136" s="1"/>
      <c r="K136" s="1"/>
      <c r="L136" s="1"/>
      <c r="M136" s="1"/>
      <c r="N136" s="1"/>
    </row>
    <row r="137" spans="2:14" ht="15.75" x14ac:dyDescent="0.3">
      <c r="B137" s="1"/>
      <c r="C137" s="1"/>
      <c r="D137" s="1"/>
      <c r="E137" s="1"/>
      <c r="F137" s="1"/>
      <c r="G137" s="1"/>
      <c r="H137" s="1"/>
      <c r="I137" s="1"/>
      <c r="J137" s="1"/>
      <c r="K137" s="1"/>
      <c r="L137" s="1"/>
      <c r="M137" s="1"/>
      <c r="N137" s="1"/>
    </row>
    <row r="138" spans="2:14" ht="15.75" x14ac:dyDescent="0.3">
      <c r="B138" s="1"/>
      <c r="C138" s="1"/>
      <c r="D138" s="1"/>
      <c r="E138" s="1"/>
      <c r="F138" s="1"/>
      <c r="G138" s="1"/>
      <c r="H138" s="1"/>
      <c r="I138" s="1"/>
      <c r="J138" s="1"/>
      <c r="K138" s="1"/>
      <c r="L138" s="1"/>
      <c r="M138" s="1"/>
      <c r="N138" s="1"/>
    </row>
    <row r="139" spans="2:14" ht="15.75" x14ac:dyDescent="0.3">
      <c r="B139" s="1"/>
      <c r="C139" s="1"/>
      <c r="D139" s="1"/>
      <c r="E139" s="1"/>
      <c r="F139" s="1"/>
      <c r="G139" s="1"/>
      <c r="H139" s="1"/>
      <c r="I139" s="1"/>
      <c r="J139" s="1"/>
      <c r="K139" s="1"/>
      <c r="L139" s="1"/>
      <c r="M139" s="1"/>
      <c r="N139" s="1"/>
    </row>
    <row r="140" spans="2:14" ht="15.75" x14ac:dyDescent="0.3">
      <c r="B140" s="1"/>
      <c r="C140" s="1"/>
      <c r="D140" s="1"/>
      <c r="E140" s="1"/>
      <c r="F140" s="1"/>
      <c r="G140" s="1"/>
      <c r="H140" s="1"/>
      <c r="I140" s="1"/>
      <c r="J140" s="1"/>
      <c r="K140" s="1"/>
      <c r="L140" s="1"/>
      <c r="M140" s="1"/>
      <c r="N140" s="1"/>
    </row>
    <row r="141" spans="2:14" ht="15.75" x14ac:dyDescent="0.3">
      <c r="B141" s="1"/>
      <c r="C141" s="1"/>
      <c r="D141" s="1"/>
      <c r="E141" s="1"/>
      <c r="F141" s="1"/>
      <c r="G141" s="1"/>
      <c r="H141" s="1"/>
      <c r="I141" s="1"/>
      <c r="J141" s="1"/>
      <c r="K141" s="1"/>
      <c r="L141" s="1"/>
      <c r="M141" s="1"/>
      <c r="N141" s="1"/>
    </row>
    <row r="142" spans="2:14" ht="15.75" x14ac:dyDescent="0.3">
      <c r="B142" s="1"/>
      <c r="C142" s="1"/>
      <c r="D142" s="1"/>
      <c r="E142" s="1"/>
      <c r="F142" s="1"/>
      <c r="G142" s="1"/>
      <c r="H142" s="1"/>
      <c r="I142" s="1"/>
      <c r="J142" s="1"/>
      <c r="K142" s="1"/>
      <c r="L142" s="1"/>
      <c r="M142" s="1"/>
      <c r="N142" s="1"/>
    </row>
    <row r="143" spans="2:14" ht="15.75" x14ac:dyDescent="0.3">
      <c r="B143" s="1"/>
      <c r="C143" s="1"/>
      <c r="D143" s="1"/>
      <c r="E143" s="1"/>
      <c r="F143" s="1"/>
      <c r="G143" s="1"/>
      <c r="H143" s="1"/>
      <c r="I143" s="1"/>
      <c r="J143" s="1"/>
      <c r="K143" s="1"/>
      <c r="L143" s="1"/>
      <c r="M143" s="1"/>
      <c r="N143" s="1"/>
    </row>
  </sheetData>
  <sheetProtection algorithmName="SHA-512" hashValue="bAyxLtFqB6Hza0Pz9JfstHa0rWaNZyqqaQUsjXOk5UFihci/L0KAN8cdNbFnInHDbkqkghHDmsrTw5XUuuc4dg==" saltValue="OpapUl1KKPtEJ0kS0jBJaA==" spinCount="100000" sheet="1" objects="1" scenarios="1" selectLockedCells="1"/>
  <mergeCells count="28">
    <mergeCell ref="M19:N19"/>
    <mergeCell ref="E30:J30"/>
    <mergeCell ref="E31:J31"/>
    <mergeCell ref="F37:N37"/>
    <mergeCell ref="F39:N39"/>
    <mergeCell ref="C40:I40"/>
    <mergeCell ref="M40:N40"/>
    <mergeCell ref="E24:J24"/>
    <mergeCell ref="E25:J25"/>
    <mergeCell ref="E26:J26"/>
    <mergeCell ref="E28:J28"/>
    <mergeCell ref="E29:J29"/>
    <mergeCell ref="B7:N7"/>
    <mergeCell ref="G45:K45"/>
    <mergeCell ref="B46:K50"/>
    <mergeCell ref="B53:N53"/>
    <mergeCell ref="B9:N11"/>
    <mergeCell ref="B13:N13"/>
    <mergeCell ref="F16:N16"/>
    <mergeCell ref="B32:J33"/>
    <mergeCell ref="B35:N35"/>
    <mergeCell ref="C41:E41"/>
    <mergeCell ref="G44:H44"/>
    <mergeCell ref="F15:N15"/>
    <mergeCell ref="F18:N18"/>
    <mergeCell ref="C19:I19"/>
    <mergeCell ref="E21:H21"/>
    <mergeCell ref="E23:J23"/>
  </mergeCells>
  <hyperlinks>
    <hyperlink ref="G42" r:id="rId1" xr:uid="{CE93EB62-96CC-4B6E-9E5D-3F633B61B8E7}"/>
    <hyperlink ref="B51" r:id="rId2" xr:uid="{6E2490A0-0D1C-448C-91BE-527B7BD84C53}"/>
  </hyperlinks>
  <pageMargins left="0.7" right="0.7" top="0.75" bottom="0.75" header="0.3" footer="0.3"/>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5C0FE9F-698A-4A44-9746-68517D475774}">
          <x14:formula1>
            <xm:f>HiddenLists!$A$8:$A$18</xm:f>
          </x14:formula1>
          <xm:sqref>F16</xm:sqref>
        </x14:dataValidation>
        <x14:dataValidation type="list" allowBlank="1" showInputMessage="1" showErrorMessage="1" xr:uid="{A2436D67-CA7B-4C6B-9E21-D27AB606D1E5}">
          <x14:formula1>
            <xm:f>HiddenLists!$G$2:$G$61</xm:f>
          </x14:formula1>
          <xm:sqref>K19</xm:sqref>
        </x14:dataValidation>
        <x14:dataValidation type="list" allowBlank="1" showInputMessage="1" showErrorMessage="1" xr:uid="{3AA71AB7-6E2B-4AD3-9C6B-E79034D1965E}">
          <x14:formula1>
            <xm:f>HiddenLists!$I$2:$I$26</xm:f>
          </x14:formula1>
          <xm:sqref>C41</xm:sqref>
        </x14:dataValidation>
        <x14:dataValidation type="list" allowBlank="1" showInputMessage="1" showErrorMessage="1" xr:uid="{1BFC78DF-72B8-45C2-9112-93DFF8E1C52E}">
          <x14:formula1>
            <xm:f>HiddenLists!$K$2:$K$10</xm:f>
          </x14:formula1>
          <xm:sqref>I41</xm:sqref>
        </x14:dataValidation>
        <x14:dataValidation type="list" allowBlank="1" showInputMessage="1" showErrorMessage="1" xr:uid="{A54ABF6A-5C53-409B-8D92-5C6C678FFBA5}">
          <x14:formula1>
            <xm:f>HiddenLists!$K$13:$K$80</xm:f>
          </x14:formula1>
          <xm:sqref>M41</xm:sqref>
        </x14:dataValidation>
        <x14:dataValidation type="list" allowBlank="1" showInputMessage="1" showErrorMessage="1" xr:uid="{683D18CE-21A5-4A69-8B3D-5C04B6649F0D}">
          <x14:formula1>
            <xm:f>HiddenLists!$A$21:$A$27</xm:f>
          </x14:formula1>
          <xm:sqref>G45:K45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0556A-373F-465B-B302-96BA7CFB35AA}">
  <dimension ref="B2:N46"/>
  <sheetViews>
    <sheetView showGridLines="0" workbookViewId="0">
      <selection activeCell="I14" sqref="I14:N14"/>
    </sheetView>
  </sheetViews>
  <sheetFormatPr defaultRowHeight="15" x14ac:dyDescent="0.25"/>
  <cols>
    <col min="1" max="1" width="3.7109375" customWidth="1"/>
  </cols>
  <sheetData>
    <row r="2" spans="2:14" x14ac:dyDescent="0.25">
      <c r="B2" s="8"/>
      <c r="C2" s="9"/>
      <c r="D2" s="9"/>
      <c r="E2" s="9"/>
      <c r="F2" s="9"/>
      <c r="G2" s="9"/>
      <c r="H2" s="9"/>
      <c r="I2" s="9"/>
      <c r="J2" s="9"/>
      <c r="K2" s="9"/>
      <c r="L2" s="9"/>
      <c r="M2" s="9"/>
      <c r="N2" s="10"/>
    </row>
    <row r="3" spans="2:14" ht="19.5" x14ac:dyDescent="0.35">
      <c r="B3" s="11"/>
      <c r="C3" s="12"/>
      <c r="D3" s="12"/>
      <c r="E3" s="12"/>
      <c r="F3" s="12"/>
      <c r="G3" s="12"/>
      <c r="H3" s="13" t="s">
        <v>0</v>
      </c>
      <c r="I3" s="12"/>
      <c r="J3" s="12"/>
      <c r="K3" s="12"/>
      <c r="L3" s="12"/>
      <c r="M3" s="12"/>
      <c r="N3" s="14"/>
    </row>
    <row r="4" spans="2:14" ht="19.5" x14ac:dyDescent="0.35">
      <c r="B4" s="11"/>
      <c r="C4" s="12"/>
      <c r="D4" s="12"/>
      <c r="E4" s="12"/>
      <c r="F4" s="12"/>
      <c r="G4" s="12"/>
      <c r="H4" s="13" t="s">
        <v>1</v>
      </c>
      <c r="I4" s="12"/>
      <c r="J4" s="12"/>
      <c r="K4" s="12"/>
      <c r="L4" s="12"/>
      <c r="M4" s="12"/>
      <c r="N4" s="14"/>
    </row>
    <row r="5" spans="2:14" ht="19.5" x14ac:dyDescent="0.35">
      <c r="B5" s="11"/>
      <c r="C5" s="12"/>
      <c r="D5" s="12"/>
      <c r="E5" s="12"/>
      <c r="F5" s="12"/>
      <c r="G5" s="12"/>
      <c r="H5" s="13" t="s">
        <v>2</v>
      </c>
      <c r="I5" s="12"/>
      <c r="J5" s="12"/>
      <c r="K5" s="12"/>
      <c r="L5" s="12"/>
      <c r="M5" s="12"/>
      <c r="N5" s="14"/>
    </row>
    <row r="6" spans="2:14" x14ac:dyDescent="0.25">
      <c r="B6" s="15"/>
      <c r="C6" s="16"/>
      <c r="D6" s="16"/>
      <c r="E6" s="16"/>
      <c r="F6" s="16"/>
      <c r="G6" s="16"/>
      <c r="H6" s="16"/>
      <c r="I6" s="16"/>
      <c r="J6" s="16"/>
      <c r="K6" s="16"/>
      <c r="L6" s="16"/>
      <c r="M6" s="16"/>
      <c r="N6" s="17"/>
    </row>
    <row r="7" spans="2:14" ht="15.75" x14ac:dyDescent="0.3">
      <c r="B7" s="236" t="s">
        <v>241</v>
      </c>
      <c r="C7" s="237"/>
      <c r="D7" s="237"/>
      <c r="E7" s="237"/>
      <c r="F7" s="237"/>
      <c r="G7" s="237"/>
      <c r="H7" s="237"/>
      <c r="I7" s="237"/>
      <c r="J7" s="237"/>
      <c r="K7" s="237"/>
      <c r="L7" s="237"/>
      <c r="M7" s="237"/>
      <c r="N7" s="238"/>
    </row>
    <row r="8" spans="2:14" x14ac:dyDescent="0.25">
      <c r="B8" s="215" t="s">
        <v>226</v>
      </c>
      <c r="C8" s="216"/>
      <c r="D8" s="216"/>
      <c r="E8" s="216"/>
      <c r="F8" s="216"/>
      <c r="G8" s="216"/>
      <c r="H8" s="216"/>
      <c r="I8" s="216"/>
      <c r="J8" s="216"/>
      <c r="K8" s="216"/>
      <c r="L8" s="216"/>
      <c r="M8" s="216"/>
      <c r="N8" s="217"/>
    </row>
    <row r="9" spans="2:14" x14ac:dyDescent="0.25">
      <c r="B9" s="215"/>
      <c r="C9" s="216"/>
      <c r="D9" s="216"/>
      <c r="E9" s="216"/>
      <c r="F9" s="216"/>
      <c r="G9" s="216"/>
      <c r="H9" s="216"/>
      <c r="I9" s="216"/>
      <c r="J9" s="216"/>
      <c r="K9" s="216"/>
      <c r="L9" s="216"/>
      <c r="M9" s="216"/>
      <c r="N9" s="217"/>
    </row>
    <row r="10" spans="2:14" x14ac:dyDescent="0.25">
      <c r="B10" s="215"/>
      <c r="C10" s="216"/>
      <c r="D10" s="216"/>
      <c r="E10" s="216"/>
      <c r="F10" s="216"/>
      <c r="G10" s="216"/>
      <c r="H10" s="216"/>
      <c r="I10" s="216"/>
      <c r="J10" s="216"/>
      <c r="K10" s="216"/>
      <c r="L10" s="216"/>
      <c r="M10" s="216"/>
      <c r="N10" s="217"/>
    </row>
    <row r="11" spans="2:14" ht="15.75" x14ac:dyDescent="0.3">
      <c r="B11" s="48"/>
      <c r="C11" s="49"/>
      <c r="D11" s="49"/>
      <c r="E11" s="49"/>
      <c r="F11" s="49"/>
      <c r="G11" s="49"/>
      <c r="H11" s="49"/>
      <c r="I11" s="49"/>
      <c r="J11" s="49"/>
      <c r="K11" s="49"/>
      <c r="L11" s="49"/>
      <c r="M11" s="49"/>
      <c r="N11" s="24"/>
    </row>
    <row r="12" spans="2:14" ht="15.75" x14ac:dyDescent="0.3">
      <c r="B12" s="221" t="s">
        <v>230</v>
      </c>
      <c r="C12" s="222"/>
      <c r="D12" s="222"/>
      <c r="E12" s="222"/>
      <c r="F12" s="222"/>
      <c r="G12" s="222"/>
      <c r="H12" s="222"/>
      <c r="I12" s="222"/>
      <c r="J12" s="222"/>
      <c r="K12" s="222"/>
      <c r="L12" s="222"/>
      <c r="M12" s="222"/>
      <c r="N12" s="223"/>
    </row>
    <row r="13" spans="2:14" x14ac:dyDescent="0.25">
      <c r="B13" s="50"/>
      <c r="C13" s="18"/>
      <c r="D13" s="18"/>
      <c r="E13" s="18"/>
      <c r="F13" s="18"/>
      <c r="G13" s="18"/>
      <c r="H13" s="18"/>
      <c r="I13" s="18"/>
      <c r="J13" s="18"/>
      <c r="K13" s="18"/>
      <c r="L13" s="18"/>
      <c r="M13" s="18"/>
      <c r="N13" s="59"/>
    </row>
    <row r="14" spans="2:14" ht="15.75" x14ac:dyDescent="0.3">
      <c r="B14" s="25" t="s">
        <v>227</v>
      </c>
      <c r="C14" s="53"/>
      <c r="D14" s="53"/>
      <c r="E14" s="53"/>
      <c r="F14" s="53"/>
      <c r="G14" s="53"/>
      <c r="H14" s="54"/>
      <c r="I14" s="348" t="s">
        <v>6</v>
      </c>
      <c r="J14" s="349"/>
      <c r="K14" s="349"/>
      <c r="L14" s="349"/>
      <c r="M14" s="349"/>
      <c r="N14" s="350"/>
    </row>
    <row r="15" spans="2:14" x14ac:dyDescent="0.25">
      <c r="B15" s="50"/>
      <c r="C15" s="18"/>
      <c r="D15" s="18"/>
      <c r="E15" s="18"/>
      <c r="F15" s="18"/>
      <c r="G15" s="18"/>
      <c r="H15" s="18"/>
      <c r="I15" s="18"/>
      <c r="J15" s="18"/>
      <c r="K15" s="18"/>
      <c r="L15" s="18"/>
      <c r="M15" s="18"/>
      <c r="N15" s="59"/>
    </row>
    <row r="16" spans="2:14" ht="15" customHeight="1" x14ac:dyDescent="0.3">
      <c r="B16" s="25" t="s">
        <v>222</v>
      </c>
      <c r="C16" s="53"/>
      <c r="D16" s="53"/>
      <c r="E16" s="53"/>
      <c r="F16" s="53"/>
      <c r="G16" s="53"/>
      <c r="H16" s="54"/>
      <c r="I16" s="352" t="s">
        <v>6</v>
      </c>
      <c r="J16" s="354"/>
      <c r="K16" s="18"/>
      <c r="L16" s="18"/>
      <c r="M16" s="18"/>
      <c r="N16" s="59"/>
    </row>
    <row r="17" spans="2:14" ht="15" customHeight="1" x14ac:dyDescent="0.25">
      <c r="B17" s="50"/>
      <c r="C17" s="18"/>
      <c r="D17" s="18"/>
      <c r="E17" s="18"/>
      <c r="F17" s="18"/>
      <c r="G17" s="18"/>
      <c r="H17" s="18"/>
      <c r="I17" s="18"/>
      <c r="J17" s="18"/>
      <c r="K17" s="18"/>
      <c r="L17" s="18"/>
      <c r="M17" s="18"/>
      <c r="N17" s="59"/>
    </row>
    <row r="18" spans="2:14" ht="15" customHeight="1" x14ac:dyDescent="0.25">
      <c r="B18" s="243" t="s">
        <v>232</v>
      </c>
      <c r="C18" s="244"/>
      <c r="D18" s="244"/>
      <c r="E18" s="244"/>
      <c r="F18" s="244"/>
      <c r="G18" s="244"/>
      <c r="H18" s="244"/>
      <c r="I18" s="244"/>
      <c r="J18" s="244"/>
      <c r="K18" s="244"/>
      <c r="L18" s="244"/>
      <c r="M18" s="244"/>
      <c r="N18" s="245"/>
    </row>
    <row r="19" spans="2:14" ht="15" customHeight="1" x14ac:dyDescent="0.25">
      <c r="B19" s="246"/>
      <c r="C19" s="247"/>
      <c r="D19" s="247"/>
      <c r="E19" s="247"/>
      <c r="F19" s="247"/>
      <c r="G19" s="247"/>
      <c r="H19" s="247"/>
      <c r="I19" s="247"/>
      <c r="J19" s="247"/>
      <c r="K19" s="247"/>
      <c r="L19" s="247"/>
      <c r="M19" s="247"/>
      <c r="N19" s="248"/>
    </row>
    <row r="20" spans="2:14" x14ac:dyDescent="0.25">
      <c r="B20" s="246"/>
      <c r="C20" s="247"/>
      <c r="D20" s="247"/>
      <c r="E20" s="247"/>
      <c r="F20" s="247"/>
      <c r="G20" s="247"/>
      <c r="H20" s="247"/>
      <c r="I20" s="247"/>
      <c r="J20" s="247"/>
      <c r="K20" s="247"/>
      <c r="L20" s="247"/>
      <c r="M20" s="247"/>
      <c r="N20" s="248"/>
    </row>
    <row r="21" spans="2:14" x14ac:dyDescent="0.25">
      <c r="B21" s="246"/>
      <c r="C21" s="247"/>
      <c r="D21" s="247"/>
      <c r="E21" s="247"/>
      <c r="F21" s="247"/>
      <c r="G21" s="247"/>
      <c r="H21" s="247"/>
      <c r="I21" s="247"/>
      <c r="J21" s="247"/>
      <c r="K21" s="247"/>
      <c r="L21" s="247"/>
      <c r="M21" s="247"/>
      <c r="N21" s="248"/>
    </row>
    <row r="22" spans="2:14" x14ac:dyDescent="0.25">
      <c r="B22" s="249"/>
      <c r="C22" s="250"/>
      <c r="D22" s="250"/>
      <c r="E22" s="250"/>
      <c r="F22" s="250"/>
      <c r="G22" s="250"/>
      <c r="H22" s="250"/>
      <c r="I22" s="250"/>
      <c r="J22" s="250"/>
      <c r="K22" s="250"/>
      <c r="L22" s="250"/>
      <c r="M22" s="250"/>
      <c r="N22" s="251"/>
    </row>
    <row r="23" spans="2:14" x14ac:dyDescent="0.25">
      <c r="B23" s="367"/>
      <c r="C23" s="368"/>
      <c r="D23" s="368"/>
      <c r="E23" s="368"/>
      <c r="F23" s="368"/>
      <c r="G23" s="368"/>
      <c r="H23" s="368"/>
      <c r="I23" s="368"/>
      <c r="J23" s="368"/>
      <c r="K23" s="368"/>
      <c r="L23" s="368"/>
      <c r="M23" s="368"/>
      <c r="N23" s="369"/>
    </row>
    <row r="24" spans="2:14" x14ac:dyDescent="0.25">
      <c r="B24" s="370"/>
      <c r="C24" s="371"/>
      <c r="D24" s="371"/>
      <c r="E24" s="371"/>
      <c r="F24" s="371"/>
      <c r="G24" s="371"/>
      <c r="H24" s="371"/>
      <c r="I24" s="371"/>
      <c r="J24" s="371"/>
      <c r="K24" s="371"/>
      <c r="L24" s="371"/>
      <c r="M24" s="371"/>
      <c r="N24" s="372"/>
    </row>
    <row r="25" spans="2:14" x14ac:dyDescent="0.25">
      <c r="B25" s="370"/>
      <c r="C25" s="371"/>
      <c r="D25" s="371"/>
      <c r="E25" s="371"/>
      <c r="F25" s="371"/>
      <c r="G25" s="371"/>
      <c r="H25" s="371"/>
      <c r="I25" s="371"/>
      <c r="J25" s="371"/>
      <c r="K25" s="371"/>
      <c r="L25" s="371"/>
      <c r="M25" s="371"/>
      <c r="N25" s="372"/>
    </row>
    <row r="26" spans="2:14" x14ac:dyDescent="0.25">
      <c r="B26" s="370"/>
      <c r="C26" s="371"/>
      <c r="D26" s="371"/>
      <c r="E26" s="371"/>
      <c r="F26" s="371"/>
      <c r="G26" s="371"/>
      <c r="H26" s="371"/>
      <c r="I26" s="371"/>
      <c r="J26" s="371"/>
      <c r="K26" s="371"/>
      <c r="L26" s="371"/>
      <c r="M26" s="371"/>
      <c r="N26" s="372"/>
    </row>
    <row r="27" spans="2:14" x14ac:dyDescent="0.25">
      <c r="B27" s="370"/>
      <c r="C27" s="371"/>
      <c r="D27" s="371"/>
      <c r="E27" s="371"/>
      <c r="F27" s="371"/>
      <c r="G27" s="371"/>
      <c r="H27" s="371"/>
      <c r="I27" s="371"/>
      <c r="J27" s="371"/>
      <c r="K27" s="371"/>
      <c r="L27" s="371"/>
      <c r="M27" s="371"/>
      <c r="N27" s="372"/>
    </row>
    <row r="28" spans="2:14" x14ac:dyDescent="0.25">
      <c r="B28" s="373"/>
      <c r="C28" s="374"/>
      <c r="D28" s="374"/>
      <c r="E28" s="374"/>
      <c r="F28" s="374"/>
      <c r="G28" s="374"/>
      <c r="H28" s="374"/>
      <c r="I28" s="374"/>
      <c r="J28" s="374"/>
      <c r="K28" s="374"/>
      <c r="L28" s="374"/>
      <c r="M28" s="374"/>
      <c r="N28" s="375"/>
    </row>
    <row r="29" spans="2:14" x14ac:dyDescent="0.25">
      <c r="B29" s="50"/>
      <c r="C29" s="18"/>
      <c r="D29" s="18"/>
      <c r="E29" s="18"/>
      <c r="F29" s="18"/>
      <c r="G29" s="18"/>
      <c r="H29" s="18"/>
      <c r="I29" s="18"/>
      <c r="J29" s="18"/>
      <c r="K29" s="18"/>
      <c r="L29" s="18"/>
      <c r="M29" s="18"/>
      <c r="N29" s="59"/>
    </row>
    <row r="30" spans="2:14" ht="15.75" x14ac:dyDescent="0.3">
      <c r="B30" s="221" t="s">
        <v>234</v>
      </c>
      <c r="C30" s="222"/>
      <c r="D30" s="222"/>
      <c r="E30" s="222"/>
      <c r="F30" s="222"/>
      <c r="G30" s="222"/>
      <c r="H30" s="222"/>
      <c r="I30" s="222"/>
      <c r="J30" s="222"/>
      <c r="K30" s="222"/>
      <c r="L30" s="222"/>
      <c r="M30" s="222"/>
      <c r="N30" s="223"/>
    </row>
    <row r="31" spans="2:14" x14ac:dyDescent="0.25">
      <c r="B31" s="50"/>
      <c r="C31" s="18"/>
      <c r="D31" s="18"/>
      <c r="E31" s="18"/>
      <c r="F31" s="18"/>
      <c r="G31" s="18"/>
      <c r="H31" s="18"/>
      <c r="I31" s="18"/>
      <c r="J31" s="18"/>
      <c r="K31" s="18"/>
      <c r="L31" s="18"/>
      <c r="M31" s="18"/>
      <c r="N31" s="59"/>
    </row>
    <row r="32" spans="2:14" ht="15.75" x14ac:dyDescent="0.3">
      <c r="B32" s="25" t="s">
        <v>235</v>
      </c>
      <c r="C32" s="26"/>
      <c r="D32" s="26"/>
      <c r="E32" s="27"/>
      <c r="F32" s="345"/>
      <c r="G32" s="346"/>
      <c r="H32" s="346"/>
      <c r="I32" s="346"/>
      <c r="J32" s="346"/>
      <c r="K32" s="346"/>
      <c r="L32" s="346"/>
      <c r="M32" s="346"/>
      <c r="N32" s="347"/>
    </row>
    <row r="33" spans="2:14" x14ac:dyDescent="0.25">
      <c r="B33" s="50"/>
      <c r="C33" s="18"/>
      <c r="D33" s="18"/>
      <c r="E33" s="18"/>
      <c r="F33" s="18"/>
      <c r="G33" s="18"/>
      <c r="H33" s="18"/>
      <c r="I33" s="18"/>
      <c r="J33" s="18"/>
      <c r="K33" s="18"/>
      <c r="L33" s="18"/>
      <c r="M33" s="18"/>
      <c r="N33" s="59"/>
    </row>
    <row r="34" spans="2:14" ht="15.75" x14ac:dyDescent="0.3">
      <c r="B34" s="25" t="s">
        <v>236</v>
      </c>
      <c r="C34" s="28"/>
      <c r="D34" s="28"/>
      <c r="E34" s="29"/>
      <c r="F34" s="345"/>
      <c r="G34" s="346"/>
      <c r="H34" s="346"/>
      <c r="I34" s="346"/>
      <c r="J34" s="346"/>
      <c r="K34" s="346"/>
      <c r="L34" s="346"/>
      <c r="M34" s="346"/>
      <c r="N34" s="347"/>
    </row>
    <row r="35" spans="2:14" ht="15.75" x14ac:dyDescent="0.3">
      <c r="B35" s="30" t="s">
        <v>14</v>
      </c>
      <c r="C35" s="345"/>
      <c r="D35" s="346"/>
      <c r="E35" s="346"/>
      <c r="F35" s="346"/>
      <c r="G35" s="346"/>
      <c r="H35" s="346"/>
      <c r="I35" s="347"/>
      <c r="J35" s="30" t="s">
        <v>15</v>
      </c>
      <c r="K35" s="351" t="s">
        <v>6</v>
      </c>
      <c r="L35" s="31" t="s">
        <v>16</v>
      </c>
      <c r="M35" s="345"/>
      <c r="N35" s="347"/>
    </row>
    <row r="36" spans="2:14" x14ac:dyDescent="0.25">
      <c r="B36" s="50"/>
      <c r="C36" s="18"/>
      <c r="D36" s="18"/>
      <c r="E36" s="18"/>
      <c r="F36" s="18"/>
      <c r="G36" s="18"/>
      <c r="H36" s="18"/>
      <c r="I36" s="18"/>
      <c r="J36" s="18"/>
      <c r="K36" s="18"/>
      <c r="L36" s="18"/>
      <c r="M36" s="18"/>
      <c r="N36" s="59"/>
    </row>
    <row r="37" spans="2:14" ht="15.75" x14ac:dyDescent="0.3">
      <c r="B37" s="25" t="s">
        <v>237</v>
      </c>
      <c r="C37" s="26"/>
      <c r="D37" s="27"/>
      <c r="E37" s="360"/>
      <c r="F37" s="376"/>
      <c r="G37" s="376"/>
      <c r="H37" s="361"/>
      <c r="I37" s="6"/>
      <c r="J37" s="6"/>
      <c r="K37" s="18"/>
      <c r="L37" s="18"/>
      <c r="M37" s="18"/>
      <c r="N37" s="59"/>
    </row>
    <row r="38" spans="2:14" s="57" customFormat="1" ht="15.75" x14ac:dyDescent="0.3">
      <c r="B38" s="58" t="s">
        <v>238</v>
      </c>
      <c r="C38" s="55"/>
      <c r="D38" s="55"/>
      <c r="E38" s="56"/>
      <c r="F38" s="55"/>
      <c r="G38" s="377" t="s">
        <v>239</v>
      </c>
      <c r="H38" s="378"/>
      <c r="I38" s="378"/>
      <c r="J38" s="378"/>
      <c r="K38" s="379"/>
      <c r="L38" s="379"/>
      <c r="M38" s="379"/>
      <c r="N38" s="60"/>
    </row>
    <row r="39" spans="2:14" ht="15.75" x14ac:dyDescent="0.3">
      <c r="B39" s="5"/>
      <c r="C39" s="6"/>
      <c r="D39" s="6"/>
      <c r="E39" s="6"/>
      <c r="F39" s="6"/>
      <c r="G39" s="6"/>
      <c r="H39" s="6"/>
      <c r="I39" s="6"/>
      <c r="J39" s="6"/>
      <c r="K39" s="18"/>
      <c r="L39" s="18"/>
      <c r="M39" s="18"/>
      <c r="N39" s="59"/>
    </row>
    <row r="40" spans="2:14" ht="15.75" x14ac:dyDescent="0.3">
      <c r="B40" s="25" t="s">
        <v>30</v>
      </c>
      <c r="C40" s="26"/>
      <c r="D40" s="27"/>
      <c r="E40" s="345"/>
      <c r="F40" s="346"/>
      <c r="G40" s="346"/>
      <c r="H40" s="346"/>
      <c r="I40" s="346"/>
      <c r="J40" s="347"/>
      <c r="K40" s="18"/>
      <c r="L40" s="18"/>
      <c r="M40" s="18"/>
      <c r="N40" s="59"/>
    </row>
    <row r="41" spans="2:14" ht="15.75" x14ac:dyDescent="0.3">
      <c r="B41" s="25" t="s">
        <v>31</v>
      </c>
      <c r="C41" s="26"/>
      <c r="D41" s="27"/>
      <c r="E41" s="345"/>
      <c r="F41" s="346"/>
      <c r="G41" s="346"/>
      <c r="H41" s="346"/>
      <c r="I41" s="346"/>
      <c r="J41" s="347"/>
      <c r="K41" s="18"/>
      <c r="L41" s="18"/>
      <c r="M41" s="18"/>
      <c r="N41" s="59"/>
    </row>
    <row r="42" spans="2:14" ht="15.75" x14ac:dyDescent="0.3">
      <c r="B42" s="25" t="s">
        <v>32</v>
      </c>
      <c r="C42" s="26"/>
      <c r="D42" s="27"/>
      <c r="E42" s="355"/>
      <c r="F42" s="346"/>
      <c r="G42" s="346"/>
      <c r="H42" s="346"/>
      <c r="I42" s="346"/>
      <c r="J42" s="347"/>
      <c r="K42" s="18"/>
      <c r="L42" s="18"/>
      <c r="M42" s="18"/>
      <c r="N42" s="59"/>
    </row>
    <row r="43" spans="2:14" ht="15.75" x14ac:dyDescent="0.3">
      <c r="B43" s="25" t="s">
        <v>33</v>
      </c>
      <c r="C43" s="26"/>
      <c r="D43" s="27"/>
      <c r="E43" s="356"/>
      <c r="F43" s="357"/>
      <c r="G43" s="357"/>
      <c r="H43" s="357"/>
      <c r="I43" s="357"/>
      <c r="J43" s="358"/>
      <c r="K43" s="18"/>
      <c r="L43" s="18"/>
      <c r="M43" s="18"/>
      <c r="N43" s="59"/>
    </row>
    <row r="44" spans="2:14" s="57" customFormat="1" ht="15.75" x14ac:dyDescent="0.3">
      <c r="B44" s="61"/>
      <c r="C44" s="62"/>
      <c r="D44" s="62"/>
      <c r="E44" s="63"/>
      <c r="F44" s="62"/>
      <c r="G44" s="62"/>
      <c r="H44" s="62"/>
      <c r="I44" s="62"/>
      <c r="J44" s="62"/>
      <c r="K44" s="64"/>
      <c r="L44" s="64"/>
      <c r="M44" s="64"/>
      <c r="N44" s="65"/>
    </row>
    <row r="46" spans="2:14" ht="15.75" x14ac:dyDescent="0.3">
      <c r="B46" s="233" t="s">
        <v>376</v>
      </c>
      <c r="C46" s="234"/>
      <c r="D46" s="234"/>
      <c r="E46" s="234"/>
      <c r="F46" s="234"/>
      <c r="G46" s="234"/>
      <c r="H46" s="234"/>
      <c r="I46" s="234"/>
      <c r="J46" s="234"/>
      <c r="K46" s="234"/>
      <c r="L46" s="234"/>
      <c r="M46" s="234"/>
      <c r="N46" s="235"/>
    </row>
  </sheetData>
  <sheetProtection algorithmName="SHA-512" hashValue="IuwudG4wdSPg0O4T9pZTn/q/STXx9AA9EnqMTBoWJs79RZs3KtgDAFpNYZrJM5rctRhHqA9Et9+G8uPDONoTDw==" saltValue="5Xfu54cb38ghY4h2BPcfhg==" spinCount="100000" sheet="1" objects="1" scenarios="1" selectLockedCells="1"/>
  <mergeCells count="18">
    <mergeCell ref="E42:J42"/>
    <mergeCell ref="E43:J43"/>
    <mergeCell ref="B23:N28"/>
    <mergeCell ref="B30:N30"/>
    <mergeCell ref="B46:N46"/>
    <mergeCell ref="E37:H37"/>
    <mergeCell ref="E40:J40"/>
    <mergeCell ref="E41:J41"/>
    <mergeCell ref="B7:N7"/>
    <mergeCell ref="B8:N10"/>
    <mergeCell ref="B12:N12"/>
    <mergeCell ref="I16:J16"/>
    <mergeCell ref="I14:N14"/>
    <mergeCell ref="B18:N22"/>
    <mergeCell ref="F32:N32"/>
    <mergeCell ref="F34:N34"/>
    <mergeCell ref="C35:I35"/>
    <mergeCell ref="M35:N35"/>
  </mergeCells>
  <hyperlinks>
    <hyperlink ref="G38" r:id="rId1" xr:uid="{5B1031EF-5D44-4360-880F-C647E0B92913}"/>
  </hyperlinks>
  <pageMargins left="0.7" right="0.7" top="0.75" bottom="0.75" header="0.3" footer="0.3"/>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F6DF05E-C8C8-486C-889F-C576AAA54129}">
          <x14:formula1>
            <xm:f>HiddenLists!$N$2:$N$4</xm:f>
          </x14:formula1>
          <xm:sqref>I16:J16</xm:sqref>
        </x14:dataValidation>
        <x14:dataValidation type="list" allowBlank="1" showInputMessage="1" showErrorMessage="1" xr:uid="{75651CDC-388D-43D4-AB0E-5ACE5125C301}">
          <x14:formula1>
            <xm:f>HiddenLists!$P$2:$P$4</xm:f>
          </x14:formula1>
          <xm:sqref>I14</xm:sqref>
        </x14:dataValidation>
        <x14:dataValidation type="list" allowBlank="1" showInputMessage="1" showErrorMessage="1" xr:uid="{4D1292E6-FB6B-4EE5-A127-877B48B6D848}">
          <x14:formula1>
            <xm:f>HiddenLists!$G$2:$G$61</xm:f>
          </x14:formula1>
          <xm:sqref>K35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C7FC-E879-49A8-BB84-B6D64B7ABCDB}">
  <dimension ref="B2:N152"/>
  <sheetViews>
    <sheetView showGridLines="0" workbookViewId="0">
      <selection activeCell="F14" sqref="F14:I14"/>
    </sheetView>
  </sheetViews>
  <sheetFormatPr defaultRowHeight="15" x14ac:dyDescent="0.25"/>
  <cols>
    <col min="1" max="1" width="3.7109375" customWidth="1"/>
    <col min="5" max="7" width="18.28515625" customWidth="1"/>
    <col min="9" max="9" width="9.140625" customWidth="1"/>
  </cols>
  <sheetData>
    <row r="2" spans="2:14" x14ac:dyDescent="0.25">
      <c r="B2" s="8"/>
      <c r="C2" s="9"/>
      <c r="D2" s="9"/>
      <c r="E2" s="9"/>
      <c r="F2" s="9"/>
      <c r="G2" s="9"/>
      <c r="H2" s="9"/>
      <c r="I2" s="9"/>
      <c r="J2" s="9"/>
      <c r="K2" s="9"/>
      <c r="L2" s="9"/>
      <c r="M2" s="9"/>
      <c r="N2" s="10"/>
    </row>
    <row r="3" spans="2:14" ht="19.5" x14ac:dyDescent="0.35">
      <c r="B3" s="11"/>
      <c r="C3" s="12"/>
      <c r="D3" s="12"/>
      <c r="E3" s="12"/>
      <c r="F3" s="12"/>
      <c r="G3" s="12"/>
      <c r="H3" s="13" t="s">
        <v>0</v>
      </c>
      <c r="I3" s="12"/>
      <c r="J3" s="12"/>
      <c r="K3" s="12"/>
      <c r="L3" s="12"/>
      <c r="M3" s="12"/>
      <c r="N3" s="14"/>
    </row>
    <row r="4" spans="2:14" ht="19.5" x14ac:dyDescent="0.35">
      <c r="B4" s="11"/>
      <c r="C4" s="12"/>
      <c r="D4" s="12"/>
      <c r="E4" s="12"/>
      <c r="F4" s="12"/>
      <c r="G4" s="12"/>
      <c r="H4" s="13" t="s">
        <v>1</v>
      </c>
      <c r="I4" s="12"/>
      <c r="J4" s="12"/>
      <c r="K4" s="12"/>
      <c r="L4" s="12"/>
      <c r="M4" s="12"/>
      <c r="N4" s="14"/>
    </row>
    <row r="5" spans="2:14" ht="19.5" x14ac:dyDescent="0.35">
      <c r="B5" s="11"/>
      <c r="C5" s="12"/>
      <c r="D5" s="12"/>
      <c r="E5" s="12"/>
      <c r="F5" s="12"/>
      <c r="G5" s="12"/>
      <c r="H5" s="13" t="s">
        <v>2</v>
      </c>
      <c r="I5" s="12"/>
      <c r="J5" s="12"/>
      <c r="K5" s="12"/>
      <c r="L5" s="12"/>
      <c r="M5" s="12"/>
      <c r="N5" s="14"/>
    </row>
    <row r="6" spans="2:14" x14ac:dyDescent="0.25">
      <c r="B6" s="15"/>
      <c r="C6" s="16"/>
      <c r="D6" s="16"/>
      <c r="E6" s="16"/>
      <c r="F6" s="16"/>
      <c r="G6" s="16"/>
      <c r="H6" s="16"/>
      <c r="I6" s="16"/>
      <c r="J6" s="16"/>
      <c r="K6" s="16"/>
      <c r="L6" s="16"/>
      <c r="M6" s="16"/>
      <c r="N6" s="17"/>
    </row>
    <row r="7" spans="2:14" ht="15.75" x14ac:dyDescent="0.3">
      <c r="B7" s="236" t="s">
        <v>242</v>
      </c>
      <c r="C7" s="237"/>
      <c r="D7" s="237"/>
      <c r="E7" s="237"/>
      <c r="F7" s="237"/>
      <c r="G7" s="237"/>
      <c r="H7" s="237"/>
      <c r="I7" s="237"/>
      <c r="J7" s="237"/>
      <c r="K7" s="237"/>
      <c r="L7" s="237"/>
      <c r="M7" s="237"/>
      <c r="N7" s="238"/>
    </row>
    <row r="8" spans="2:14" x14ac:dyDescent="0.25">
      <c r="B8" s="264" t="s">
        <v>243</v>
      </c>
      <c r="C8" s="265"/>
      <c r="D8" s="265"/>
      <c r="E8" s="265"/>
      <c r="F8" s="265"/>
      <c r="G8" s="265"/>
      <c r="H8" s="265"/>
      <c r="I8" s="265"/>
      <c r="J8" s="265"/>
      <c r="K8" s="265"/>
      <c r="L8" s="265"/>
      <c r="M8" s="265"/>
      <c r="N8" s="266"/>
    </row>
    <row r="9" spans="2:14" x14ac:dyDescent="0.25">
      <c r="B9" s="215"/>
      <c r="C9" s="216"/>
      <c r="D9" s="216"/>
      <c r="E9" s="216"/>
      <c r="F9" s="216"/>
      <c r="G9" s="216"/>
      <c r="H9" s="216"/>
      <c r="I9" s="216"/>
      <c r="J9" s="216"/>
      <c r="K9" s="216"/>
      <c r="L9" s="216"/>
      <c r="M9" s="216"/>
      <c r="N9" s="217"/>
    </row>
    <row r="10" spans="2:14" x14ac:dyDescent="0.25">
      <c r="B10" s="215"/>
      <c r="C10" s="216"/>
      <c r="D10" s="216"/>
      <c r="E10" s="216"/>
      <c r="F10" s="216"/>
      <c r="G10" s="216"/>
      <c r="H10" s="216"/>
      <c r="I10" s="216"/>
      <c r="J10" s="216"/>
      <c r="K10" s="216"/>
      <c r="L10" s="216"/>
      <c r="M10" s="216"/>
      <c r="N10" s="217"/>
    </row>
    <row r="11" spans="2:14" ht="15.75" x14ac:dyDescent="0.3">
      <c r="B11" s="48"/>
      <c r="C11" s="49"/>
      <c r="D11" s="49"/>
      <c r="E11" s="49"/>
      <c r="F11" s="49"/>
      <c r="G11" s="49"/>
      <c r="H11" s="49"/>
      <c r="I11" s="49"/>
      <c r="J11" s="49"/>
      <c r="K11" s="49"/>
      <c r="L11" s="49"/>
      <c r="M11" s="49"/>
      <c r="N11" s="24"/>
    </row>
    <row r="12" spans="2:14" ht="15.75" x14ac:dyDescent="0.3">
      <c r="B12" s="221" t="s">
        <v>244</v>
      </c>
      <c r="C12" s="222"/>
      <c r="D12" s="222"/>
      <c r="E12" s="222"/>
      <c r="F12" s="222"/>
      <c r="G12" s="222"/>
      <c r="H12" s="222"/>
      <c r="I12" s="222"/>
      <c r="J12" s="222"/>
      <c r="K12" s="222"/>
      <c r="L12" s="222"/>
      <c r="M12" s="222"/>
      <c r="N12" s="223"/>
    </row>
    <row r="13" spans="2:14" x14ac:dyDescent="0.25">
      <c r="B13" s="50"/>
      <c r="C13" s="18"/>
      <c r="D13" s="18"/>
      <c r="E13" s="18"/>
      <c r="F13" s="18"/>
      <c r="G13" s="18"/>
      <c r="H13" s="18"/>
      <c r="I13" s="18"/>
      <c r="J13" s="18"/>
      <c r="K13" s="18"/>
      <c r="L13" s="18"/>
      <c r="M13" s="18"/>
      <c r="N13" s="59"/>
    </row>
    <row r="14" spans="2:14" ht="15.75" x14ac:dyDescent="0.3">
      <c r="B14" s="25" t="s">
        <v>245</v>
      </c>
      <c r="C14" s="53"/>
      <c r="D14" s="53"/>
      <c r="E14" s="54"/>
      <c r="F14" s="345" t="s">
        <v>6</v>
      </c>
      <c r="G14" s="346"/>
      <c r="H14" s="346"/>
      <c r="I14" s="347"/>
      <c r="J14" s="66" t="s">
        <v>253</v>
      </c>
      <c r="K14" s="67"/>
      <c r="L14" s="345"/>
      <c r="M14" s="346"/>
      <c r="N14" s="347"/>
    </row>
    <row r="15" spans="2:14" x14ac:dyDescent="0.25">
      <c r="B15" s="50"/>
      <c r="C15" s="18"/>
      <c r="D15" s="18"/>
      <c r="E15" s="18"/>
      <c r="F15" s="18"/>
      <c r="G15" s="18"/>
      <c r="H15" s="18"/>
      <c r="I15" s="18"/>
      <c r="J15" s="18"/>
      <c r="K15" s="18"/>
      <c r="L15" s="18"/>
      <c r="M15" s="18"/>
      <c r="N15" s="59"/>
    </row>
    <row r="16" spans="2:14" ht="15.75" x14ac:dyDescent="0.3">
      <c r="B16" s="25" t="s">
        <v>254</v>
      </c>
      <c r="C16" s="53"/>
      <c r="D16" s="53"/>
      <c r="E16" s="54"/>
      <c r="F16" s="380"/>
      <c r="G16" s="18"/>
      <c r="H16" s="18"/>
      <c r="I16" s="18"/>
      <c r="J16" s="18"/>
      <c r="K16" s="18"/>
      <c r="L16" s="18"/>
      <c r="M16" s="18"/>
      <c r="N16" s="59"/>
    </row>
    <row r="17" spans="2:14" x14ac:dyDescent="0.25">
      <c r="B17" s="50"/>
      <c r="C17" s="18"/>
      <c r="D17" s="18"/>
      <c r="E17" s="18"/>
      <c r="F17" s="18"/>
      <c r="G17" s="18"/>
      <c r="H17" s="18"/>
      <c r="I17" s="18"/>
      <c r="J17" s="18"/>
      <c r="K17" s="18"/>
      <c r="L17" s="18"/>
      <c r="M17" s="18"/>
      <c r="N17" s="59"/>
    </row>
    <row r="18" spans="2:14" ht="15.75" x14ac:dyDescent="0.3">
      <c r="B18" s="25" t="s">
        <v>256</v>
      </c>
      <c r="C18" s="53"/>
      <c r="D18" s="53"/>
      <c r="E18" s="53"/>
      <c r="F18" s="53"/>
      <c r="G18" s="380"/>
      <c r="H18" s="18"/>
      <c r="I18" s="18"/>
      <c r="J18" s="18"/>
      <c r="K18" s="18"/>
      <c r="L18" s="18"/>
      <c r="M18" s="18"/>
      <c r="N18" s="59"/>
    </row>
    <row r="19" spans="2:14" x14ac:dyDescent="0.25">
      <c r="B19" s="99" t="s">
        <v>255</v>
      </c>
      <c r="C19" s="18"/>
      <c r="D19" s="18"/>
      <c r="E19" s="18"/>
      <c r="F19" s="18"/>
      <c r="G19" s="18"/>
      <c r="H19" s="18"/>
      <c r="I19" s="18"/>
      <c r="J19" s="18"/>
      <c r="K19" s="18"/>
      <c r="L19" s="18"/>
      <c r="M19" s="18"/>
      <c r="N19" s="59"/>
    </row>
    <row r="20" spans="2:14" x14ac:dyDescent="0.25">
      <c r="B20" s="50"/>
      <c r="C20" s="18"/>
      <c r="D20" s="18"/>
      <c r="E20" s="18"/>
      <c r="F20" s="18"/>
      <c r="G20" s="18"/>
      <c r="H20" s="18"/>
      <c r="I20" s="18"/>
      <c r="J20" s="18"/>
      <c r="K20" s="18"/>
      <c r="L20" s="18"/>
      <c r="M20" s="18"/>
      <c r="N20" s="59"/>
    </row>
    <row r="21" spans="2:14" ht="15.75" customHeight="1" x14ac:dyDescent="0.25">
      <c r="B21" s="243" t="s">
        <v>257</v>
      </c>
      <c r="C21" s="244"/>
      <c r="D21" s="244"/>
      <c r="E21" s="244"/>
      <c r="F21" s="244"/>
      <c r="G21" s="244"/>
      <c r="H21" s="244"/>
      <c r="I21" s="244"/>
      <c r="J21" s="244"/>
      <c r="K21" s="244"/>
      <c r="L21" s="244"/>
      <c r="M21" s="244"/>
      <c r="N21" s="245"/>
    </row>
    <row r="22" spans="2:14" x14ac:dyDescent="0.25">
      <c r="B22" s="246"/>
      <c r="C22" s="247"/>
      <c r="D22" s="247"/>
      <c r="E22" s="247"/>
      <c r="F22" s="247"/>
      <c r="G22" s="247"/>
      <c r="H22" s="247"/>
      <c r="I22" s="247"/>
      <c r="J22" s="247"/>
      <c r="K22" s="247"/>
      <c r="L22" s="247"/>
      <c r="M22" s="247"/>
      <c r="N22" s="248"/>
    </row>
    <row r="23" spans="2:14" x14ac:dyDescent="0.25">
      <c r="B23" s="249"/>
      <c r="C23" s="250"/>
      <c r="D23" s="250"/>
      <c r="E23" s="250"/>
      <c r="F23" s="250"/>
      <c r="G23" s="250"/>
      <c r="H23" s="250"/>
      <c r="I23" s="250"/>
      <c r="J23" s="250"/>
      <c r="K23" s="250"/>
      <c r="L23" s="250"/>
      <c r="M23" s="250"/>
      <c r="N23" s="251"/>
    </row>
    <row r="24" spans="2:14" x14ac:dyDescent="0.25">
      <c r="B24" s="50"/>
      <c r="C24" s="18"/>
      <c r="D24" s="18"/>
      <c r="E24" s="18"/>
      <c r="F24" s="18"/>
      <c r="G24" s="18"/>
      <c r="H24" s="18"/>
      <c r="I24" s="18"/>
      <c r="J24" s="18"/>
      <c r="K24" s="18"/>
      <c r="L24" s="18"/>
      <c r="M24" s="18"/>
      <c r="N24" s="59"/>
    </row>
    <row r="25" spans="2:14" ht="15.75" customHeight="1" x14ac:dyDescent="0.3">
      <c r="B25" s="69" t="s">
        <v>258</v>
      </c>
      <c r="C25" s="53"/>
      <c r="D25" s="53"/>
      <c r="E25" s="54"/>
      <c r="F25" s="345"/>
      <c r="G25" s="347"/>
      <c r="H25" s="55"/>
      <c r="I25" s="252" t="s">
        <v>277</v>
      </c>
      <c r="J25" s="253"/>
      <c r="K25" s="253"/>
      <c r="L25" s="253"/>
      <c r="M25" s="254"/>
      <c r="N25" s="100"/>
    </row>
    <row r="26" spans="2:14" ht="15.75" x14ac:dyDescent="0.3">
      <c r="B26" s="261" t="s">
        <v>259</v>
      </c>
      <c r="C26" s="261"/>
      <c r="D26" s="68" t="s">
        <v>272</v>
      </c>
      <c r="E26" s="70" t="s">
        <v>273</v>
      </c>
      <c r="F26" s="70" t="s">
        <v>274</v>
      </c>
      <c r="G26" s="70" t="s">
        <v>275</v>
      </c>
      <c r="H26" s="71"/>
      <c r="I26" s="255"/>
      <c r="J26" s="256"/>
      <c r="K26" s="256"/>
      <c r="L26" s="256"/>
      <c r="M26" s="257"/>
      <c r="N26" s="59"/>
    </row>
    <row r="27" spans="2:14" ht="15.75" x14ac:dyDescent="0.3">
      <c r="B27" s="25" t="s">
        <v>260</v>
      </c>
      <c r="C27" s="54"/>
      <c r="D27" s="381"/>
      <c r="E27" s="382"/>
      <c r="F27" s="382"/>
      <c r="G27" s="383"/>
      <c r="H27" s="55"/>
      <c r="I27" s="255"/>
      <c r="J27" s="256"/>
      <c r="K27" s="256"/>
      <c r="L27" s="256"/>
      <c r="M27" s="257"/>
      <c r="N27" s="59"/>
    </row>
    <row r="28" spans="2:14" ht="15.75" x14ac:dyDescent="0.3">
      <c r="B28" s="25" t="s">
        <v>261</v>
      </c>
      <c r="C28" s="54"/>
      <c r="D28" s="381"/>
      <c r="E28" s="382"/>
      <c r="F28" s="382"/>
      <c r="G28" s="383"/>
      <c r="H28" s="55"/>
      <c r="I28" s="255"/>
      <c r="J28" s="256"/>
      <c r="K28" s="256"/>
      <c r="L28" s="256"/>
      <c r="M28" s="257"/>
      <c r="N28" s="59"/>
    </row>
    <row r="29" spans="2:14" ht="15.75" x14ac:dyDescent="0.3">
      <c r="B29" s="25" t="s">
        <v>262</v>
      </c>
      <c r="C29" s="54"/>
      <c r="D29" s="381"/>
      <c r="E29" s="382"/>
      <c r="F29" s="382"/>
      <c r="G29" s="383"/>
      <c r="H29" s="55"/>
      <c r="I29" s="255"/>
      <c r="J29" s="256"/>
      <c r="K29" s="256"/>
      <c r="L29" s="256"/>
      <c r="M29" s="257"/>
      <c r="N29" s="59"/>
    </row>
    <row r="30" spans="2:14" ht="15.75" x14ac:dyDescent="0.3">
      <c r="B30" s="25" t="s">
        <v>263</v>
      </c>
      <c r="C30" s="54"/>
      <c r="D30" s="381"/>
      <c r="E30" s="382"/>
      <c r="F30" s="382"/>
      <c r="G30" s="383"/>
      <c r="H30" s="55"/>
      <c r="I30" s="255"/>
      <c r="J30" s="256"/>
      <c r="K30" s="256"/>
      <c r="L30" s="256"/>
      <c r="M30" s="257"/>
      <c r="N30" s="59"/>
    </row>
    <row r="31" spans="2:14" ht="15.75" x14ac:dyDescent="0.3">
      <c r="B31" s="25" t="s">
        <v>264</v>
      </c>
      <c r="C31" s="54"/>
      <c r="D31" s="381"/>
      <c r="E31" s="382"/>
      <c r="F31" s="382"/>
      <c r="G31" s="383"/>
      <c r="H31" s="55"/>
      <c r="I31" s="255"/>
      <c r="J31" s="256"/>
      <c r="K31" s="256"/>
      <c r="L31" s="256"/>
      <c r="M31" s="257"/>
      <c r="N31" s="59"/>
    </row>
    <row r="32" spans="2:14" ht="15.75" x14ac:dyDescent="0.3">
      <c r="B32" s="25" t="s">
        <v>265</v>
      </c>
      <c r="C32" s="54"/>
      <c r="D32" s="381"/>
      <c r="E32" s="382"/>
      <c r="F32" s="382"/>
      <c r="G32" s="383"/>
      <c r="H32" s="55"/>
      <c r="I32" s="255"/>
      <c r="J32" s="256"/>
      <c r="K32" s="256"/>
      <c r="L32" s="256"/>
      <c r="M32" s="257"/>
      <c r="N32" s="59"/>
    </row>
    <row r="33" spans="2:14" ht="15.75" x14ac:dyDescent="0.3">
      <c r="B33" s="25" t="s">
        <v>266</v>
      </c>
      <c r="C33" s="54"/>
      <c r="D33" s="381"/>
      <c r="E33" s="382"/>
      <c r="F33" s="382"/>
      <c r="G33" s="383"/>
      <c r="H33" s="55"/>
      <c r="I33" s="255"/>
      <c r="J33" s="256"/>
      <c r="K33" s="256"/>
      <c r="L33" s="256"/>
      <c r="M33" s="257"/>
      <c r="N33" s="59"/>
    </row>
    <row r="34" spans="2:14" ht="15.75" x14ac:dyDescent="0.3">
      <c r="B34" s="25" t="s">
        <v>267</v>
      </c>
      <c r="C34" s="54"/>
      <c r="D34" s="381"/>
      <c r="E34" s="382"/>
      <c r="F34" s="382"/>
      <c r="G34" s="383"/>
      <c r="H34" s="55"/>
      <c r="I34" s="255"/>
      <c r="J34" s="256"/>
      <c r="K34" s="256"/>
      <c r="L34" s="256"/>
      <c r="M34" s="257"/>
      <c r="N34" s="59"/>
    </row>
    <row r="35" spans="2:14" ht="15.75" x14ac:dyDescent="0.3">
      <c r="B35" s="25" t="s">
        <v>268</v>
      </c>
      <c r="C35" s="54"/>
      <c r="D35" s="381"/>
      <c r="E35" s="382"/>
      <c r="F35" s="382"/>
      <c r="G35" s="383"/>
      <c r="H35" s="55"/>
      <c r="I35" s="255"/>
      <c r="J35" s="256"/>
      <c r="K35" s="256"/>
      <c r="L35" s="256"/>
      <c r="M35" s="257"/>
      <c r="N35" s="59"/>
    </row>
    <row r="36" spans="2:14" ht="15.75" x14ac:dyDescent="0.3">
      <c r="B36" s="25" t="s">
        <v>269</v>
      </c>
      <c r="C36" s="54"/>
      <c r="D36" s="381"/>
      <c r="E36" s="382"/>
      <c r="F36" s="382"/>
      <c r="G36" s="383"/>
      <c r="H36" s="55"/>
      <c r="I36" s="255"/>
      <c r="J36" s="256"/>
      <c r="K36" s="256"/>
      <c r="L36" s="256"/>
      <c r="M36" s="257"/>
      <c r="N36" s="59"/>
    </row>
    <row r="37" spans="2:14" ht="15.75" x14ac:dyDescent="0.3">
      <c r="B37" s="25" t="s">
        <v>270</v>
      </c>
      <c r="C37" s="54"/>
      <c r="D37" s="381"/>
      <c r="E37" s="382"/>
      <c r="F37" s="382"/>
      <c r="G37" s="383"/>
      <c r="H37" s="55"/>
      <c r="I37" s="255"/>
      <c r="J37" s="256"/>
      <c r="K37" s="256"/>
      <c r="L37" s="256"/>
      <c r="M37" s="257"/>
      <c r="N37" s="59"/>
    </row>
    <row r="38" spans="2:14" ht="16.5" thickBot="1" x14ac:dyDescent="0.35">
      <c r="B38" s="80" t="s">
        <v>271</v>
      </c>
      <c r="C38" s="78"/>
      <c r="D38" s="384"/>
      <c r="E38" s="385"/>
      <c r="F38" s="385"/>
      <c r="G38" s="386"/>
      <c r="H38" s="55"/>
      <c r="I38" s="255"/>
      <c r="J38" s="256"/>
      <c r="K38" s="256"/>
      <c r="L38" s="256"/>
      <c r="M38" s="257"/>
      <c r="N38" s="59"/>
    </row>
    <row r="39" spans="2:14" ht="16.5" thickTop="1" x14ac:dyDescent="0.3">
      <c r="B39" s="79" t="s">
        <v>276</v>
      </c>
      <c r="C39" s="75"/>
      <c r="D39" s="76"/>
      <c r="E39" s="77">
        <f>SUM(E27:E38)</f>
        <v>0</v>
      </c>
      <c r="F39" s="77">
        <f t="shared" ref="F39:G39" si="0">SUM(F27:F38)</f>
        <v>0</v>
      </c>
      <c r="G39" s="77">
        <f t="shared" si="0"/>
        <v>0</v>
      </c>
      <c r="H39" s="18"/>
      <c r="I39" s="258"/>
      <c r="J39" s="259"/>
      <c r="K39" s="259"/>
      <c r="L39" s="259"/>
      <c r="M39" s="260"/>
      <c r="N39" s="59"/>
    </row>
    <row r="40" spans="2:14" ht="15.75" x14ac:dyDescent="0.3">
      <c r="B40" s="72" t="s">
        <v>306</v>
      </c>
      <c r="C40" s="73"/>
      <c r="D40" s="74"/>
      <c r="E40" s="84">
        <f>MAX(F27:F38)</f>
        <v>0</v>
      </c>
      <c r="F40" s="85"/>
      <c r="G40" s="85"/>
      <c r="H40" s="18"/>
      <c r="I40" s="90"/>
      <c r="J40" s="90"/>
      <c r="K40" s="90"/>
      <c r="L40" s="90"/>
      <c r="M40" s="90"/>
      <c r="N40" s="59"/>
    </row>
    <row r="41" spans="2:14" x14ac:dyDescent="0.25">
      <c r="B41" s="50"/>
      <c r="C41" s="18"/>
      <c r="D41" s="18"/>
      <c r="E41" s="18"/>
      <c r="F41" s="18"/>
      <c r="G41" s="18"/>
      <c r="H41" s="18"/>
      <c r="I41" s="18"/>
      <c r="J41" s="18"/>
      <c r="K41" s="18"/>
      <c r="L41" s="18"/>
      <c r="M41" s="18"/>
      <c r="N41" s="59"/>
    </row>
    <row r="42" spans="2:14" ht="15.75" x14ac:dyDescent="0.3">
      <c r="B42" s="69" t="s">
        <v>258</v>
      </c>
      <c r="C42" s="53"/>
      <c r="D42" s="53"/>
      <c r="E42" s="54"/>
      <c r="F42" s="345"/>
      <c r="G42" s="347"/>
      <c r="H42" s="55"/>
      <c r="I42" s="252" t="s">
        <v>277</v>
      </c>
      <c r="J42" s="253"/>
      <c r="K42" s="253"/>
      <c r="L42" s="253"/>
      <c r="M42" s="254"/>
      <c r="N42" s="59"/>
    </row>
    <row r="43" spans="2:14" ht="15.75" x14ac:dyDescent="0.3">
      <c r="B43" s="261" t="s">
        <v>259</v>
      </c>
      <c r="C43" s="261"/>
      <c r="D43" s="68" t="s">
        <v>272</v>
      </c>
      <c r="E43" s="70" t="s">
        <v>273</v>
      </c>
      <c r="F43" s="70" t="s">
        <v>274</v>
      </c>
      <c r="G43" s="70" t="s">
        <v>275</v>
      </c>
      <c r="H43" s="71"/>
      <c r="I43" s="255"/>
      <c r="J43" s="256"/>
      <c r="K43" s="256"/>
      <c r="L43" s="256"/>
      <c r="M43" s="257"/>
      <c r="N43" s="59"/>
    </row>
    <row r="44" spans="2:14" ht="15.75" x14ac:dyDescent="0.3">
      <c r="B44" s="25" t="s">
        <v>260</v>
      </c>
      <c r="C44" s="54"/>
      <c r="D44" s="381"/>
      <c r="E44" s="382"/>
      <c r="F44" s="382"/>
      <c r="G44" s="383"/>
      <c r="H44" s="55"/>
      <c r="I44" s="255"/>
      <c r="J44" s="256"/>
      <c r="K44" s="256"/>
      <c r="L44" s="256"/>
      <c r="M44" s="257"/>
      <c r="N44" s="59"/>
    </row>
    <row r="45" spans="2:14" ht="15.75" x14ac:dyDescent="0.3">
      <c r="B45" s="25" t="s">
        <v>261</v>
      </c>
      <c r="C45" s="54"/>
      <c r="D45" s="381"/>
      <c r="E45" s="382"/>
      <c r="F45" s="382"/>
      <c r="G45" s="383"/>
      <c r="H45" s="55"/>
      <c r="I45" s="255"/>
      <c r="J45" s="256"/>
      <c r="K45" s="256"/>
      <c r="L45" s="256"/>
      <c r="M45" s="257"/>
      <c r="N45" s="59"/>
    </row>
    <row r="46" spans="2:14" ht="15.75" x14ac:dyDescent="0.3">
      <c r="B46" s="25" t="s">
        <v>262</v>
      </c>
      <c r="C46" s="54"/>
      <c r="D46" s="381"/>
      <c r="E46" s="382"/>
      <c r="F46" s="382"/>
      <c r="G46" s="383"/>
      <c r="H46" s="55"/>
      <c r="I46" s="255"/>
      <c r="J46" s="256"/>
      <c r="K46" s="256"/>
      <c r="L46" s="256"/>
      <c r="M46" s="257"/>
      <c r="N46" s="59"/>
    </row>
    <row r="47" spans="2:14" ht="15.75" x14ac:dyDescent="0.3">
      <c r="B47" s="25" t="s">
        <v>263</v>
      </c>
      <c r="C47" s="54"/>
      <c r="D47" s="381"/>
      <c r="E47" s="382"/>
      <c r="F47" s="382"/>
      <c r="G47" s="383"/>
      <c r="H47" s="55"/>
      <c r="I47" s="255"/>
      <c r="J47" s="256"/>
      <c r="K47" s="256"/>
      <c r="L47" s="256"/>
      <c r="M47" s="257"/>
      <c r="N47" s="59"/>
    </row>
    <row r="48" spans="2:14" ht="15.75" x14ac:dyDescent="0.3">
      <c r="B48" s="25" t="s">
        <v>264</v>
      </c>
      <c r="C48" s="54"/>
      <c r="D48" s="381"/>
      <c r="E48" s="382"/>
      <c r="F48" s="382"/>
      <c r="G48" s="383"/>
      <c r="H48" s="55"/>
      <c r="I48" s="255"/>
      <c r="J48" s="256"/>
      <c r="K48" s="256"/>
      <c r="L48" s="256"/>
      <c r="M48" s="257"/>
      <c r="N48" s="59"/>
    </row>
    <row r="49" spans="2:14" ht="15.75" x14ac:dyDescent="0.3">
      <c r="B49" s="25" t="s">
        <v>265</v>
      </c>
      <c r="C49" s="54"/>
      <c r="D49" s="381"/>
      <c r="E49" s="382"/>
      <c r="F49" s="382"/>
      <c r="G49" s="383"/>
      <c r="H49" s="55"/>
      <c r="I49" s="255"/>
      <c r="J49" s="256"/>
      <c r="K49" s="256"/>
      <c r="L49" s="256"/>
      <c r="M49" s="257"/>
      <c r="N49" s="59"/>
    </row>
    <row r="50" spans="2:14" ht="15.75" x14ac:dyDescent="0.3">
      <c r="B50" s="25" t="s">
        <v>266</v>
      </c>
      <c r="C50" s="54"/>
      <c r="D50" s="381"/>
      <c r="E50" s="382"/>
      <c r="F50" s="382"/>
      <c r="G50" s="383"/>
      <c r="H50" s="55"/>
      <c r="I50" s="255"/>
      <c r="J50" s="256"/>
      <c r="K50" s="256"/>
      <c r="L50" s="256"/>
      <c r="M50" s="257"/>
      <c r="N50" s="59"/>
    </row>
    <row r="51" spans="2:14" ht="15.75" x14ac:dyDescent="0.3">
      <c r="B51" s="25" t="s">
        <v>267</v>
      </c>
      <c r="C51" s="54"/>
      <c r="D51" s="381"/>
      <c r="E51" s="382"/>
      <c r="F51" s="382"/>
      <c r="G51" s="383"/>
      <c r="H51" s="55"/>
      <c r="I51" s="255"/>
      <c r="J51" s="256"/>
      <c r="K51" s="256"/>
      <c r="L51" s="256"/>
      <c r="M51" s="257"/>
      <c r="N51" s="59"/>
    </row>
    <row r="52" spans="2:14" ht="15.75" x14ac:dyDescent="0.3">
      <c r="B52" s="25" t="s">
        <v>268</v>
      </c>
      <c r="C52" s="54"/>
      <c r="D52" s="381"/>
      <c r="E52" s="382"/>
      <c r="F52" s="382"/>
      <c r="G52" s="383"/>
      <c r="H52" s="55"/>
      <c r="I52" s="255"/>
      <c r="J52" s="256"/>
      <c r="K52" s="256"/>
      <c r="L52" s="256"/>
      <c r="M52" s="257"/>
      <c r="N52" s="59"/>
    </row>
    <row r="53" spans="2:14" ht="15.75" x14ac:dyDescent="0.3">
      <c r="B53" s="25" t="s">
        <v>269</v>
      </c>
      <c r="C53" s="54"/>
      <c r="D53" s="381"/>
      <c r="E53" s="382"/>
      <c r="F53" s="382"/>
      <c r="G53" s="383"/>
      <c r="H53" s="55"/>
      <c r="I53" s="255"/>
      <c r="J53" s="256"/>
      <c r="K53" s="256"/>
      <c r="L53" s="256"/>
      <c r="M53" s="257"/>
      <c r="N53" s="59"/>
    </row>
    <row r="54" spans="2:14" ht="15.75" x14ac:dyDescent="0.3">
      <c r="B54" s="25" t="s">
        <v>270</v>
      </c>
      <c r="C54" s="54"/>
      <c r="D54" s="381"/>
      <c r="E54" s="382"/>
      <c r="F54" s="382"/>
      <c r="G54" s="383"/>
      <c r="H54" s="55"/>
      <c r="I54" s="255"/>
      <c r="J54" s="256"/>
      <c r="K54" s="256"/>
      <c r="L54" s="256"/>
      <c r="M54" s="257"/>
      <c r="N54" s="59"/>
    </row>
    <row r="55" spans="2:14" ht="16.5" thickBot="1" x14ac:dyDescent="0.35">
      <c r="B55" s="80" t="s">
        <v>271</v>
      </c>
      <c r="C55" s="78"/>
      <c r="D55" s="384"/>
      <c r="E55" s="385"/>
      <c r="F55" s="385"/>
      <c r="G55" s="386"/>
      <c r="H55" s="55"/>
      <c r="I55" s="255"/>
      <c r="J55" s="256"/>
      <c r="K55" s="256"/>
      <c r="L55" s="256"/>
      <c r="M55" s="257"/>
      <c r="N55" s="59"/>
    </row>
    <row r="56" spans="2:14" ht="16.5" thickTop="1" x14ac:dyDescent="0.3">
      <c r="B56" s="79" t="s">
        <v>276</v>
      </c>
      <c r="C56" s="75"/>
      <c r="D56" s="76"/>
      <c r="E56" s="77">
        <f>SUM(E44:E55)</f>
        <v>0</v>
      </c>
      <c r="F56" s="77">
        <f t="shared" ref="F56" si="1">SUM(F44:F55)</f>
        <v>0</v>
      </c>
      <c r="G56" s="77">
        <f t="shared" ref="G56" si="2">SUM(G44:G55)</f>
        <v>0</v>
      </c>
      <c r="H56" s="18"/>
      <c r="I56" s="258"/>
      <c r="J56" s="259"/>
      <c r="K56" s="259"/>
      <c r="L56" s="259"/>
      <c r="M56" s="260"/>
      <c r="N56" s="59"/>
    </row>
    <row r="57" spans="2:14" ht="15.75" x14ac:dyDescent="0.3">
      <c r="B57" s="72" t="s">
        <v>306</v>
      </c>
      <c r="C57" s="73"/>
      <c r="D57" s="74"/>
      <c r="E57" s="84">
        <f>MAX(F44:F55)</f>
        <v>0</v>
      </c>
      <c r="F57" s="85"/>
      <c r="G57" s="85"/>
      <c r="H57" s="18"/>
      <c r="I57" s="90"/>
      <c r="J57" s="90"/>
      <c r="K57" s="90"/>
      <c r="L57" s="90"/>
      <c r="M57" s="90"/>
      <c r="N57" s="59"/>
    </row>
    <row r="58" spans="2:14" x14ac:dyDescent="0.25">
      <c r="B58" s="50"/>
      <c r="C58" s="18"/>
      <c r="D58" s="18"/>
      <c r="E58" s="18"/>
      <c r="F58" s="18"/>
      <c r="G58" s="18"/>
      <c r="H58" s="18"/>
      <c r="I58" s="18"/>
      <c r="J58" s="18"/>
      <c r="K58" s="18"/>
      <c r="L58" s="18"/>
      <c r="M58" s="18"/>
      <c r="N58" s="59"/>
    </row>
    <row r="59" spans="2:14" ht="15.75" x14ac:dyDescent="0.3">
      <c r="B59" s="69" t="s">
        <v>258</v>
      </c>
      <c r="C59" s="53"/>
      <c r="D59" s="53"/>
      <c r="E59" s="54"/>
      <c r="F59" s="345"/>
      <c r="G59" s="347"/>
      <c r="H59" s="55"/>
      <c r="I59" s="252" t="s">
        <v>277</v>
      </c>
      <c r="J59" s="253"/>
      <c r="K59" s="253"/>
      <c r="L59" s="253"/>
      <c r="M59" s="254"/>
      <c r="N59" s="59"/>
    </row>
    <row r="60" spans="2:14" ht="15.75" x14ac:dyDescent="0.3">
      <c r="B60" s="261" t="s">
        <v>259</v>
      </c>
      <c r="C60" s="261"/>
      <c r="D60" s="68" t="s">
        <v>272</v>
      </c>
      <c r="E60" s="70" t="s">
        <v>273</v>
      </c>
      <c r="F60" s="70" t="s">
        <v>274</v>
      </c>
      <c r="G60" s="70" t="s">
        <v>275</v>
      </c>
      <c r="H60" s="71"/>
      <c r="I60" s="255"/>
      <c r="J60" s="256"/>
      <c r="K60" s="256"/>
      <c r="L60" s="256"/>
      <c r="M60" s="257"/>
      <c r="N60" s="59"/>
    </row>
    <row r="61" spans="2:14" ht="15.75" x14ac:dyDescent="0.3">
      <c r="B61" s="25" t="s">
        <v>260</v>
      </c>
      <c r="C61" s="54"/>
      <c r="D61" s="381"/>
      <c r="E61" s="382"/>
      <c r="F61" s="382"/>
      <c r="G61" s="383"/>
      <c r="H61" s="55"/>
      <c r="I61" s="255"/>
      <c r="J61" s="256"/>
      <c r="K61" s="256"/>
      <c r="L61" s="256"/>
      <c r="M61" s="257"/>
      <c r="N61" s="59"/>
    </row>
    <row r="62" spans="2:14" ht="15.75" x14ac:dyDescent="0.3">
      <c r="B62" s="25" t="s">
        <v>261</v>
      </c>
      <c r="C62" s="54"/>
      <c r="D62" s="381"/>
      <c r="E62" s="382"/>
      <c r="F62" s="382"/>
      <c r="G62" s="383"/>
      <c r="H62" s="55"/>
      <c r="I62" s="255"/>
      <c r="J62" s="256"/>
      <c r="K62" s="256"/>
      <c r="L62" s="256"/>
      <c r="M62" s="257"/>
      <c r="N62" s="59"/>
    </row>
    <row r="63" spans="2:14" ht="15.75" x14ac:dyDescent="0.3">
      <c r="B63" s="25" t="s">
        <v>262</v>
      </c>
      <c r="C63" s="54"/>
      <c r="D63" s="381"/>
      <c r="E63" s="382"/>
      <c r="F63" s="382"/>
      <c r="G63" s="383"/>
      <c r="H63" s="55"/>
      <c r="I63" s="255"/>
      <c r="J63" s="256"/>
      <c r="K63" s="256"/>
      <c r="L63" s="256"/>
      <c r="M63" s="257"/>
      <c r="N63" s="59"/>
    </row>
    <row r="64" spans="2:14" ht="15.75" x14ac:dyDescent="0.3">
      <c r="B64" s="25" t="s">
        <v>263</v>
      </c>
      <c r="C64" s="54"/>
      <c r="D64" s="381"/>
      <c r="E64" s="382"/>
      <c r="F64" s="382"/>
      <c r="G64" s="383"/>
      <c r="H64" s="55"/>
      <c r="I64" s="255"/>
      <c r="J64" s="256"/>
      <c r="K64" s="256"/>
      <c r="L64" s="256"/>
      <c r="M64" s="257"/>
      <c r="N64" s="59"/>
    </row>
    <row r="65" spans="2:14" ht="15.75" x14ac:dyDescent="0.3">
      <c r="B65" s="25" t="s">
        <v>264</v>
      </c>
      <c r="C65" s="54"/>
      <c r="D65" s="381"/>
      <c r="E65" s="382"/>
      <c r="F65" s="382"/>
      <c r="G65" s="383"/>
      <c r="H65" s="55"/>
      <c r="I65" s="255"/>
      <c r="J65" s="256"/>
      <c r="K65" s="256"/>
      <c r="L65" s="256"/>
      <c r="M65" s="257"/>
      <c r="N65" s="59"/>
    </row>
    <row r="66" spans="2:14" ht="15.75" x14ac:dyDescent="0.3">
      <c r="B66" s="25" t="s">
        <v>265</v>
      </c>
      <c r="C66" s="54"/>
      <c r="D66" s="381"/>
      <c r="E66" s="382"/>
      <c r="F66" s="382"/>
      <c r="G66" s="383"/>
      <c r="H66" s="55"/>
      <c r="I66" s="255"/>
      <c r="J66" s="256"/>
      <c r="K66" s="256"/>
      <c r="L66" s="256"/>
      <c r="M66" s="257"/>
      <c r="N66" s="59"/>
    </row>
    <row r="67" spans="2:14" ht="15.75" x14ac:dyDescent="0.3">
      <c r="B67" s="25" t="s">
        <v>266</v>
      </c>
      <c r="C67" s="54"/>
      <c r="D67" s="381"/>
      <c r="E67" s="382"/>
      <c r="F67" s="382"/>
      <c r="G67" s="383"/>
      <c r="H67" s="55"/>
      <c r="I67" s="255"/>
      <c r="J67" s="256"/>
      <c r="K67" s="256"/>
      <c r="L67" s="256"/>
      <c r="M67" s="257"/>
      <c r="N67" s="59"/>
    </row>
    <row r="68" spans="2:14" ht="15.75" x14ac:dyDescent="0.3">
      <c r="B68" s="25" t="s">
        <v>267</v>
      </c>
      <c r="C68" s="54"/>
      <c r="D68" s="381"/>
      <c r="E68" s="382"/>
      <c r="F68" s="382"/>
      <c r="G68" s="383"/>
      <c r="H68" s="55"/>
      <c r="I68" s="255"/>
      <c r="J68" s="256"/>
      <c r="K68" s="256"/>
      <c r="L68" s="256"/>
      <c r="M68" s="257"/>
      <c r="N68" s="59"/>
    </row>
    <row r="69" spans="2:14" ht="15.75" x14ac:dyDescent="0.3">
      <c r="B69" s="25" t="s">
        <v>268</v>
      </c>
      <c r="C69" s="54"/>
      <c r="D69" s="381"/>
      <c r="E69" s="382"/>
      <c r="F69" s="382"/>
      <c r="G69" s="383"/>
      <c r="H69" s="55"/>
      <c r="I69" s="255"/>
      <c r="J69" s="256"/>
      <c r="K69" s="256"/>
      <c r="L69" s="256"/>
      <c r="M69" s="257"/>
      <c r="N69" s="59"/>
    </row>
    <row r="70" spans="2:14" ht="15.75" x14ac:dyDescent="0.3">
      <c r="B70" s="25" t="s">
        <v>269</v>
      </c>
      <c r="C70" s="54"/>
      <c r="D70" s="381"/>
      <c r="E70" s="382"/>
      <c r="F70" s="382"/>
      <c r="G70" s="383"/>
      <c r="H70" s="55"/>
      <c r="I70" s="255"/>
      <c r="J70" s="256"/>
      <c r="K70" s="256"/>
      <c r="L70" s="256"/>
      <c r="M70" s="257"/>
      <c r="N70" s="59"/>
    </row>
    <row r="71" spans="2:14" ht="15.75" x14ac:dyDescent="0.3">
      <c r="B71" s="25" t="s">
        <v>270</v>
      </c>
      <c r="C71" s="54"/>
      <c r="D71" s="381"/>
      <c r="E71" s="382"/>
      <c r="F71" s="382"/>
      <c r="G71" s="383"/>
      <c r="H71" s="55"/>
      <c r="I71" s="255"/>
      <c r="J71" s="256"/>
      <c r="K71" s="256"/>
      <c r="L71" s="256"/>
      <c r="M71" s="257"/>
      <c r="N71" s="59"/>
    </row>
    <row r="72" spans="2:14" ht="16.5" thickBot="1" x14ac:dyDescent="0.35">
      <c r="B72" s="80" t="s">
        <v>271</v>
      </c>
      <c r="C72" s="78"/>
      <c r="D72" s="384"/>
      <c r="E72" s="385"/>
      <c r="F72" s="385"/>
      <c r="G72" s="386"/>
      <c r="H72" s="55"/>
      <c r="I72" s="255"/>
      <c r="J72" s="256"/>
      <c r="K72" s="256"/>
      <c r="L72" s="256"/>
      <c r="M72" s="257"/>
      <c r="N72" s="59"/>
    </row>
    <row r="73" spans="2:14" ht="16.5" thickTop="1" x14ac:dyDescent="0.3">
      <c r="B73" s="79" t="s">
        <v>276</v>
      </c>
      <c r="C73" s="75"/>
      <c r="D73" s="76"/>
      <c r="E73" s="77">
        <f>SUM(E61:E72)</f>
        <v>0</v>
      </c>
      <c r="F73" s="77">
        <f t="shared" ref="F73" si="3">SUM(F61:F72)</f>
        <v>0</v>
      </c>
      <c r="G73" s="77">
        <f t="shared" ref="G73" si="4">SUM(G61:G72)</f>
        <v>0</v>
      </c>
      <c r="H73" s="18"/>
      <c r="I73" s="258"/>
      <c r="J73" s="259"/>
      <c r="K73" s="259"/>
      <c r="L73" s="259"/>
      <c r="M73" s="260"/>
      <c r="N73" s="59"/>
    </row>
    <row r="74" spans="2:14" ht="15.75" x14ac:dyDescent="0.3">
      <c r="B74" s="72" t="s">
        <v>306</v>
      </c>
      <c r="C74" s="73"/>
      <c r="D74" s="74"/>
      <c r="E74" s="84">
        <f>MAX(F61:F72)</f>
        <v>0</v>
      </c>
      <c r="F74" s="85"/>
      <c r="G74" s="85"/>
      <c r="H74" s="18"/>
      <c r="I74" s="90"/>
      <c r="J74" s="90"/>
      <c r="K74" s="90"/>
      <c r="L74" s="90"/>
      <c r="M74" s="90"/>
      <c r="N74" s="59"/>
    </row>
    <row r="75" spans="2:14" x14ac:dyDescent="0.25">
      <c r="B75" s="50"/>
      <c r="C75" s="18"/>
      <c r="D75" s="18"/>
      <c r="E75" s="18"/>
      <c r="F75" s="18"/>
      <c r="G75" s="18"/>
      <c r="H75" s="18"/>
      <c r="I75" s="18"/>
      <c r="J75" s="18"/>
      <c r="K75" s="18"/>
      <c r="L75" s="18"/>
      <c r="M75" s="18"/>
      <c r="N75" s="59"/>
    </row>
    <row r="76" spans="2:14" x14ac:dyDescent="0.25">
      <c r="B76" s="262" t="s">
        <v>311</v>
      </c>
      <c r="C76" s="262"/>
      <c r="D76" s="262"/>
      <c r="E76" s="262"/>
      <c r="F76" s="18"/>
      <c r="G76" s="18"/>
      <c r="H76" s="18"/>
      <c r="I76" s="18"/>
      <c r="J76" s="18"/>
      <c r="K76" s="18"/>
      <c r="L76" s="18"/>
      <c r="M76" s="18"/>
      <c r="N76" s="59"/>
    </row>
    <row r="77" spans="2:14" ht="15.75" x14ac:dyDescent="0.3">
      <c r="B77" s="86" t="s">
        <v>307</v>
      </c>
      <c r="C77" s="87"/>
      <c r="D77" s="87"/>
      <c r="E77" s="88">
        <f>MAX(SUM(F27,F44,F61),SUM(F28,F45,F62),SUM(F29,F46,F63),SUM(F30,F47,F64),SUM(F31,F48,F65),SUM(F32,F49,F66),SUM(F33,F50,F67),SUM(F34,F51,F68),SUM(F35,F52,F69),SUM(F36,F53,F70),SUM(F37,F54,F71),SUM(F38,F55,F72))</f>
        <v>0</v>
      </c>
      <c r="F77" s="18"/>
      <c r="G77" s="18"/>
      <c r="H77" s="18"/>
      <c r="I77" s="18"/>
      <c r="J77" s="18"/>
      <c r="K77" s="18"/>
      <c r="L77" s="18"/>
      <c r="M77" s="18"/>
      <c r="N77" s="59"/>
    </row>
    <row r="78" spans="2:14" ht="15.75" x14ac:dyDescent="0.3">
      <c r="B78" s="86" t="s">
        <v>308</v>
      </c>
      <c r="C78" s="87"/>
      <c r="D78" s="87"/>
      <c r="E78" s="88">
        <f>SUM(E39,E56,E73)</f>
        <v>0</v>
      </c>
      <c r="F78" s="18"/>
      <c r="G78" s="18"/>
      <c r="H78" s="18"/>
      <c r="I78" s="18"/>
      <c r="J78" s="18"/>
      <c r="K78" s="18"/>
      <c r="L78" s="18"/>
      <c r="M78" s="18"/>
      <c r="N78" s="59"/>
    </row>
    <row r="79" spans="2:14" ht="15.75" x14ac:dyDescent="0.3">
      <c r="B79" s="86" t="s">
        <v>309</v>
      </c>
      <c r="C79" s="87"/>
      <c r="D79" s="87"/>
      <c r="E79" s="88">
        <f>SUM(G39,G56,G73)</f>
        <v>0</v>
      </c>
      <c r="F79" s="18"/>
      <c r="G79" s="18"/>
      <c r="H79" s="18"/>
      <c r="I79" s="18"/>
      <c r="J79" s="18"/>
      <c r="K79" s="18"/>
      <c r="L79" s="18"/>
      <c r="M79" s="18"/>
      <c r="N79" s="59"/>
    </row>
    <row r="80" spans="2:14" ht="15.75" x14ac:dyDescent="0.3">
      <c r="B80" s="86" t="s">
        <v>310</v>
      </c>
      <c r="C80" s="87"/>
      <c r="D80" s="87"/>
      <c r="E80" s="89" t="str">
        <f>IFERROR(E79/E78,"")</f>
        <v/>
      </c>
      <c r="F80" s="18"/>
      <c r="G80" s="18"/>
      <c r="H80" s="18"/>
      <c r="I80" s="18"/>
      <c r="J80" s="18"/>
      <c r="K80" s="18"/>
      <c r="L80" s="18"/>
      <c r="M80" s="18"/>
      <c r="N80" s="59"/>
    </row>
    <row r="81" spans="2:14" x14ac:dyDescent="0.25">
      <c r="B81" s="50"/>
      <c r="C81" s="18"/>
      <c r="D81" s="18"/>
      <c r="E81" s="18"/>
      <c r="F81" s="18"/>
      <c r="G81" s="18"/>
      <c r="H81" s="18"/>
      <c r="I81" s="18"/>
      <c r="J81" s="18"/>
      <c r="K81" s="18"/>
      <c r="L81" s="18"/>
      <c r="M81" s="18"/>
      <c r="N81" s="59"/>
    </row>
    <row r="82" spans="2:14" x14ac:dyDescent="0.25">
      <c r="B82" s="50"/>
      <c r="C82" s="18"/>
      <c r="D82" s="18"/>
      <c r="E82" s="18"/>
      <c r="F82" s="18"/>
      <c r="G82" s="18"/>
      <c r="H82" s="18"/>
      <c r="I82" s="18"/>
      <c r="J82" s="18"/>
      <c r="K82" s="18"/>
      <c r="L82" s="18"/>
      <c r="M82" s="18"/>
      <c r="N82" s="59"/>
    </row>
    <row r="83" spans="2:14" ht="15.75" x14ac:dyDescent="0.3">
      <c r="B83" s="221" t="s">
        <v>278</v>
      </c>
      <c r="C83" s="222"/>
      <c r="D83" s="222"/>
      <c r="E83" s="222"/>
      <c r="F83" s="222"/>
      <c r="G83" s="222"/>
      <c r="H83" s="222"/>
      <c r="I83" s="222"/>
      <c r="J83" s="222"/>
      <c r="K83" s="222"/>
      <c r="L83" s="222"/>
      <c r="M83" s="222"/>
      <c r="N83" s="223"/>
    </row>
    <row r="84" spans="2:14" x14ac:dyDescent="0.25">
      <c r="B84" s="50"/>
      <c r="N84" s="59"/>
    </row>
    <row r="85" spans="2:14" ht="15.75" x14ac:dyDescent="0.3">
      <c r="B85" s="25" t="s">
        <v>279</v>
      </c>
      <c r="C85" s="53"/>
      <c r="D85" s="53"/>
      <c r="E85" s="54"/>
      <c r="F85" s="345" t="s">
        <v>6</v>
      </c>
      <c r="G85" s="346"/>
      <c r="H85" s="346"/>
      <c r="I85" s="347"/>
      <c r="J85" s="66" t="s">
        <v>253</v>
      </c>
      <c r="K85" s="67"/>
      <c r="L85" s="345"/>
      <c r="M85" s="346"/>
      <c r="N85" s="347"/>
    </row>
    <row r="86" spans="2:14" x14ac:dyDescent="0.25">
      <c r="B86" s="50"/>
      <c r="N86" s="59"/>
    </row>
    <row r="87" spans="2:14" s="1" customFormat="1" ht="15.75" x14ac:dyDescent="0.3">
      <c r="B87" s="25" t="s">
        <v>288</v>
      </c>
      <c r="C87" s="26"/>
      <c r="D87" s="27"/>
      <c r="E87" s="345" t="s">
        <v>6</v>
      </c>
      <c r="F87" s="347"/>
      <c r="G87" s="66" t="s">
        <v>253</v>
      </c>
      <c r="H87" s="345"/>
      <c r="I87" s="346"/>
      <c r="J87" s="347"/>
      <c r="N87" s="7"/>
    </row>
    <row r="88" spans="2:14" s="1" customFormat="1" ht="15.75" x14ac:dyDescent="0.3">
      <c r="B88" s="25" t="s">
        <v>295</v>
      </c>
      <c r="C88" s="26"/>
      <c r="D88" s="27"/>
      <c r="E88" s="387" t="s">
        <v>6</v>
      </c>
      <c r="F88" s="66" t="s">
        <v>253</v>
      </c>
      <c r="G88" s="345"/>
      <c r="H88" s="347"/>
      <c r="N88" s="7"/>
    </row>
    <row r="89" spans="2:14" x14ac:dyDescent="0.25">
      <c r="B89" s="50"/>
      <c r="N89" s="59"/>
    </row>
    <row r="90" spans="2:14" ht="15.75" x14ac:dyDescent="0.3">
      <c r="B90" s="25" t="s">
        <v>301</v>
      </c>
      <c r="C90" s="53"/>
      <c r="D90" s="53"/>
      <c r="E90" s="54"/>
      <c r="F90" s="388"/>
      <c r="N90" s="59"/>
    </row>
    <row r="91" spans="2:14" x14ac:dyDescent="0.25">
      <c r="B91" s="50"/>
      <c r="N91" s="59"/>
    </row>
    <row r="92" spans="2:14" ht="15.75" x14ac:dyDescent="0.3">
      <c r="B92" s="25" t="s">
        <v>302</v>
      </c>
      <c r="C92" s="53"/>
      <c r="D92" s="53"/>
      <c r="E92" s="53"/>
      <c r="F92" s="53"/>
      <c r="G92" s="388"/>
      <c r="N92" s="59"/>
    </row>
    <row r="93" spans="2:14" x14ac:dyDescent="0.25">
      <c r="B93" s="99"/>
      <c r="N93" s="59"/>
    </row>
    <row r="94" spans="2:14" x14ac:dyDescent="0.25">
      <c r="B94" s="243" t="s">
        <v>287</v>
      </c>
      <c r="C94" s="244"/>
      <c r="D94" s="244"/>
      <c r="E94" s="244"/>
      <c r="F94" s="244"/>
      <c r="G94" s="244"/>
      <c r="H94" s="244"/>
      <c r="I94" s="244"/>
      <c r="J94" s="244"/>
      <c r="K94" s="244"/>
      <c r="L94" s="244"/>
      <c r="M94" s="244"/>
      <c r="N94" s="245"/>
    </row>
    <row r="95" spans="2:14" x14ac:dyDescent="0.25">
      <c r="B95" s="246"/>
      <c r="C95" s="263"/>
      <c r="D95" s="263"/>
      <c r="E95" s="263"/>
      <c r="F95" s="263"/>
      <c r="G95" s="263"/>
      <c r="H95" s="263"/>
      <c r="I95" s="263"/>
      <c r="J95" s="263"/>
      <c r="K95" s="263"/>
      <c r="L95" s="263"/>
      <c r="M95" s="263"/>
      <c r="N95" s="248"/>
    </row>
    <row r="96" spans="2:14" x14ac:dyDescent="0.25">
      <c r="B96" s="249"/>
      <c r="C96" s="250"/>
      <c r="D96" s="250"/>
      <c r="E96" s="250"/>
      <c r="F96" s="250"/>
      <c r="G96" s="250"/>
      <c r="H96" s="250"/>
      <c r="I96" s="250"/>
      <c r="J96" s="250"/>
      <c r="K96" s="250"/>
      <c r="L96" s="250"/>
      <c r="M96" s="250"/>
      <c r="N96" s="251"/>
    </row>
    <row r="97" spans="2:14" x14ac:dyDescent="0.25">
      <c r="B97" s="50"/>
      <c r="N97" s="59"/>
    </row>
    <row r="98" spans="2:14" ht="15.75" x14ac:dyDescent="0.3">
      <c r="B98" s="69" t="s">
        <v>305</v>
      </c>
      <c r="C98" s="53"/>
      <c r="D98" s="53"/>
      <c r="E98" s="54"/>
      <c r="F98" s="345"/>
      <c r="G98" s="347"/>
      <c r="H98" s="1"/>
      <c r="I98" s="252" t="s">
        <v>277</v>
      </c>
      <c r="J98" s="253"/>
      <c r="K98" s="253"/>
      <c r="L98" s="253"/>
      <c r="M98" s="254"/>
      <c r="N98" s="7"/>
    </row>
    <row r="99" spans="2:14" ht="15.75" x14ac:dyDescent="0.3">
      <c r="B99" s="261" t="s">
        <v>259</v>
      </c>
      <c r="C99" s="261"/>
      <c r="D99" s="199" t="s">
        <v>272</v>
      </c>
      <c r="E99" s="202" t="s">
        <v>303</v>
      </c>
      <c r="F99" s="202" t="s">
        <v>304</v>
      </c>
      <c r="G99" s="202" t="s">
        <v>275</v>
      </c>
      <c r="H99" s="119"/>
      <c r="I99" s="255"/>
      <c r="J99" s="256"/>
      <c r="K99" s="256"/>
      <c r="L99" s="256"/>
      <c r="M99" s="257"/>
      <c r="N99" s="59"/>
    </row>
    <row r="100" spans="2:14" ht="15.75" x14ac:dyDescent="0.3">
      <c r="B100" s="25" t="s">
        <v>260</v>
      </c>
      <c r="C100" s="54"/>
      <c r="D100" s="381"/>
      <c r="E100" s="382"/>
      <c r="F100" s="81" t="str">
        <f>$E$88</f>
        <v>[Select]</v>
      </c>
      <c r="G100" s="383"/>
      <c r="H100" s="1"/>
      <c r="I100" s="255"/>
      <c r="J100" s="256"/>
      <c r="K100" s="256"/>
      <c r="L100" s="256"/>
      <c r="M100" s="257"/>
      <c r="N100" s="59"/>
    </row>
    <row r="101" spans="2:14" ht="15.75" x14ac:dyDescent="0.3">
      <c r="B101" s="25" t="s">
        <v>261</v>
      </c>
      <c r="C101" s="54"/>
      <c r="D101" s="381"/>
      <c r="E101" s="382"/>
      <c r="F101" s="81" t="str">
        <f t="shared" ref="F101:F112" si="5">$E$88</f>
        <v>[Select]</v>
      </c>
      <c r="G101" s="383"/>
      <c r="H101" s="1"/>
      <c r="I101" s="255"/>
      <c r="J101" s="256"/>
      <c r="K101" s="256"/>
      <c r="L101" s="256"/>
      <c r="M101" s="257"/>
      <c r="N101" s="59"/>
    </row>
    <row r="102" spans="2:14" ht="15.75" x14ac:dyDescent="0.3">
      <c r="B102" s="25" t="s">
        <v>262</v>
      </c>
      <c r="C102" s="54"/>
      <c r="D102" s="381"/>
      <c r="E102" s="382"/>
      <c r="F102" s="81" t="str">
        <f t="shared" si="5"/>
        <v>[Select]</v>
      </c>
      <c r="G102" s="383"/>
      <c r="H102" s="1"/>
      <c r="I102" s="255"/>
      <c r="J102" s="256"/>
      <c r="K102" s="256"/>
      <c r="L102" s="256"/>
      <c r="M102" s="257"/>
      <c r="N102" s="59"/>
    </row>
    <row r="103" spans="2:14" ht="15.75" x14ac:dyDescent="0.3">
      <c r="B103" s="25" t="s">
        <v>263</v>
      </c>
      <c r="C103" s="54"/>
      <c r="D103" s="381"/>
      <c r="E103" s="382"/>
      <c r="F103" s="81" t="str">
        <f t="shared" si="5"/>
        <v>[Select]</v>
      </c>
      <c r="G103" s="383"/>
      <c r="H103" s="1"/>
      <c r="I103" s="255"/>
      <c r="J103" s="256"/>
      <c r="K103" s="256"/>
      <c r="L103" s="256"/>
      <c r="M103" s="257"/>
      <c r="N103" s="59"/>
    </row>
    <row r="104" spans="2:14" ht="15.75" x14ac:dyDescent="0.3">
      <c r="B104" s="25" t="s">
        <v>264</v>
      </c>
      <c r="C104" s="54"/>
      <c r="D104" s="381"/>
      <c r="E104" s="382"/>
      <c r="F104" s="81" t="str">
        <f t="shared" si="5"/>
        <v>[Select]</v>
      </c>
      <c r="G104" s="383"/>
      <c r="H104" s="1"/>
      <c r="I104" s="255"/>
      <c r="J104" s="256"/>
      <c r="K104" s="256"/>
      <c r="L104" s="256"/>
      <c r="M104" s="257"/>
      <c r="N104" s="59"/>
    </row>
    <row r="105" spans="2:14" ht="15.75" x14ac:dyDescent="0.3">
      <c r="B105" s="25" t="s">
        <v>265</v>
      </c>
      <c r="C105" s="54"/>
      <c r="D105" s="381"/>
      <c r="E105" s="382"/>
      <c r="F105" s="81" t="str">
        <f t="shared" si="5"/>
        <v>[Select]</v>
      </c>
      <c r="G105" s="383"/>
      <c r="H105" s="1"/>
      <c r="I105" s="255"/>
      <c r="J105" s="256"/>
      <c r="K105" s="256"/>
      <c r="L105" s="256"/>
      <c r="M105" s="257"/>
      <c r="N105" s="59"/>
    </row>
    <row r="106" spans="2:14" ht="15.75" x14ac:dyDescent="0.3">
      <c r="B106" s="25" t="s">
        <v>266</v>
      </c>
      <c r="C106" s="54"/>
      <c r="D106" s="381"/>
      <c r="E106" s="382"/>
      <c r="F106" s="81" t="str">
        <f t="shared" si="5"/>
        <v>[Select]</v>
      </c>
      <c r="G106" s="383"/>
      <c r="H106" s="1"/>
      <c r="I106" s="255"/>
      <c r="J106" s="256"/>
      <c r="K106" s="256"/>
      <c r="L106" s="256"/>
      <c r="M106" s="257"/>
      <c r="N106" s="59"/>
    </row>
    <row r="107" spans="2:14" ht="15.75" x14ac:dyDescent="0.3">
      <c r="B107" s="25" t="s">
        <v>267</v>
      </c>
      <c r="C107" s="54"/>
      <c r="D107" s="381"/>
      <c r="E107" s="382"/>
      <c r="F107" s="81" t="str">
        <f t="shared" si="5"/>
        <v>[Select]</v>
      </c>
      <c r="G107" s="383"/>
      <c r="H107" s="1"/>
      <c r="I107" s="255"/>
      <c r="J107" s="256"/>
      <c r="K107" s="256"/>
      <c r="L107" s="256"/>
      <c r="M107" s="257"/>
      <c r="N107" s="59"/>
    </row>
    <row r="108" spans="2:14" ht="15.75" x14ac:dyDescent="0.3">
      <c r="B108" s="25" t="s">
        <v>268</v>
      </c>
      <c r="C108" s="54"/>
      <c r="D108" s="381"/>
      <c r="E108" s="382"/>
      <c r="F108" s="81" t="str">
        <f t="shared" si="5"/>
        <v>[Select]</v>
      </c>
      <c r="G108" s="383"/>
      <c r="H108" s="1"/>
      <c r="I108" s="255"/>
      <c r="J108" s="256"/>
      <c r="K108" s="256"/>
      <c r="L108" s="256"/>
      <c r="M108" s="257"/>
      <c r="N108" s="59"/>
    </row>
    <row r="109" spans="2:14" ht="15.75" x14ac:dyDescent="0.3">
      <c r="B109" s="25" t="s">
        <v>269</v>
      </c>
      <c r="C109" s="54"/>
      <c r="D109" s="381"/>
      <c r="E109" s="382"/>
      <c r="F109" s="81" t="str">
        <f t="shared" si="5"/>
        <v>[Select]</v>
      </c>
      <c r="G109" s="383"/>
      <c r="H109" s="1"/>
      <c r="I109" s="255"/>
      <c r="J109" s="256"/>
      <c r="K109" s="256"/>
      <c r="L109" s="256"/>
      <c r="M109" s="257"/>
      <c r="N109" s="59"/>
    </row>
    <row r="110" spans="2:14" ht="15.75" x14ac:dyDescent="0.3">
      <c r="B110" s="25" t="s">
        <v>270</v>
      </c>
      <c r="C110" s="54"/>
      <c r="D110" s="381"/>
      <c r="E110" s="382"/>
      <c r="F110" s="81" t="str">
        <f t="shared" si="5"/>
        <v>[Select]</v>
      </c>
      <c r="G110" s="383"/>
      <c r="H110" s="1"/>
      <c r="I110" s="255"/>
      <c r="J110" s="256"/>
      <c r="K110" s="256"/>
      <c r="L110" s="256"/>
      <c r="M110" s="257"/>
      <c r="N110" s="59"/>
    </row>
    <row r="111" spans="2:14" ht="16.5" thickBot="1" x14ac:dyDescent="0.35">
      <c r="B111" s="80" t="s">
        <v>271</v>
      </c>
      <c r="C111" s="78"/>
      <c r="D111" s="384"/>
      <c r="E111" s="385"/>
      <c r="F111" s="83" t="str">
        <f t="shared" si="5"/>
        <v>[Select]</v>
      </c>
      <c r="G111" s="386"/>
      <c r="H111" s="1"/>
      <c r="I111" s="255"/>
      <c r="J111" s="256"/>
      <c r="K111" s="256"/>
      <c r="L111" s="256"/>
      <c r="M111" s="257"/>
      <c r="N111" s="59"/>
    </row>
    <row r="112" spans="2:14" ht="16.5" thickTop="1" x14ac:dyDescent="0.3">
      <c r="B112" s="79" t="s">
        <v>276</v>
      </c>
      <c r="C112" s="75"/>
      <c r="D112" s="76"/>
      <c r="E112" s="77">
        <f>SUM(E100:E111)</f>
        <v>0</v>
      </c>
      <c r="F112" s="82" t="str">
        <f t="shared" si="5"/>
        <v>[Select]</v>
      </c>
      <c r="G112" s="77">
        <f t="shared" ref="G112" si="6">SUM(G100:G111)</f>
        <v>0</v>
      </c>
      <c r="I112" s="258"/>
      <c r="J112" s="259"/>
      <c r="K112" s="259"/>
      <c r="L112" s="259"/>
      <c r="M112" s="260"/>
      <c r="N112" s="59"/>
    </row>
    <row r="113" spans="2:14" x14ac:dyDescent="0.25">
      <c r="B113" s="50"/>
      <c r="N113" s="59"/>
    </row>
    <row r="114" spans="2:14" ht="15.75" x14ac:dyDescent="0.3">
      <c r="B114" s="69" t="s">
        <v>305</v>
      </c>
      <c r="C114" s="53"/>
      <c r="D114" s="53"/>
      <c r="E114" s="54"/>
      <c r="F114" s="345"/>
      <c r="G114" s="347"/>
      <c r="H114" s="1"/>
      <c r="I114" s="252" t="s">
        <v>277</v>
      </c>
      <c r="J114" s="253"/>
      <c r="K114" s="253"/>
      <c r="L114" s="253"/>
      <c r="M114" s="254"/>
      <c r="N114" s="59"/>
    </row>
    <row r="115" spans="2:14" ht="15.75" x14ac:dyDescent="0.3">
      <c r="B115" s="261" t="s">
        <v>259</v>
      </c>
      <c r="C115" s="261"/>
      <c r="D115" s="199" t="s">
        <v>272</v>
      </c>
      <c r="E115" s="202" t="s">
        <v>303</v>
      </c>
      <c r="F115" s="202" t="s">
        <v>304</v>
      </c>
      <c r="G115" s="202" t="s">
        <v>275</v>
      </c>
      <c r="H115" s="119"/>
      <c r="I115" s="255"/>
      <c r="J115" s="256"/>
      <c r="K115" s="256"/>
      <c r="L115" s="256"/>
      <c r="M115" s="257"/>
      <c r="N115" s="59"/>
    </row>
    <row r="116" spans="2:14" ht="15.75" x14ac:dyDescent="0.3">
      <c r="B116" s="25" t="s">
        <v>260</v>
      </c>
      <c r="C116" s="54"/>
      <c r="D116" s="381"/>
      <c r="E116" s="382"/>
      <c r="F116" s="81" t="str">
        <f>$E$88</f>
        <v>[Select]</v>
      </c>
      <c r="G116" s="383"/>
      <c r="H116" s="1"/>
      <c r="I116" s="255"/>
      <c r="J116" s="256"/>
      <c r="K116" s="256"/>
      <c r="L116" s="256"/>
      <c r="M116" s="257"/>
      <c r="N116" s="59"/>
    </row>
    <row r="117" spans="2:14" ht="15.75" x14ac:dyDescent="0.3">
      <c r="B117" s="25" t="s">
        <v>261</v>
      </c>
      <c r="C117" s="54"/>
      <c r="D117" s="381"/>
      <c r="E117" s="382"/>
      <c r="F117" s="81" t="str">
        <f t="shared" ref="F117:F128" si="7">$E$88</f>
        <v>[Select]</v>
      </c>
      <c r="G117" s="383"/>
      <c r="H117" s="1"/>
      <c r="I117" s="255"/>
      <c r="J117" s="256"/>
      <c r="K117" s="256"/>
      <c r="L117" s="256"/>
      <c r="M117" s="257"/>
      <c r="N117" s="59"/>
    </row>
    <row r="118" spans="2:14" ht="15.75" x14ac:dyDescent="0.3">
      <c r="B118" s="25" t="s">
        <v>262</v>
      </c>
      <c r="C118" s="54"/>
      <c r="D118" s="381"/>
      <c r="E118" s="382"/>
      <c r="F118" s="81" t="str">
        <f t="shared" si="7"/>
        <v>[Select]</v>
      </c>
      <c r="G118" s="383"/>
      <c r="H118" s="1"/>
      <c r="I118" s="255"/>
      <c r="J118" s="256"/>
      <c r="K118" s="256"/>
      <c r="L118" s="256"/>
      <c r="M118" s="257"/>
      <c r="N118" s="59"/>
    </row>
    <row r="119" spans="2:14" ht="15.75" x14ac:dyDescent="0.3">
      <c r="B119" s="25" t="s">
        <v>263</v>
      </c>
      <c r="C119" s="54"/>
      <c r="D119" s="381"/>
      <c r="E119" s="382"/>
      <c r="F119" s="81" t="str">
        <f t="shared" si="7"/>
        <v>[Select]</v>
      </c>
      <c r="G119" s="383"/>
      <c r="H119" s="1"/>
      <c r="I119" s="255"/>
      <c r="J119" s="256"/>
      <c r="K119" s="256"/>
      <c r="L119" s="256"/>
      <c r="M119" s="257"/>
      <c r="N119" s="59"/>
    </row>
    <row r="120" spans="2:14" ht="15.75" x14ac:dyDescent="0.3">
      <c r="B120" s="25" t="s">
        <v>264</v>
      </c>
      <c r="C120" s="54"/>
      <c r="D120" s="381"/>
      <c r="E120" s="382"/>
      <c r="F120" s="81" t="str">
        <f t="shared" si="7"/>
        <v>[Select]</v>
      </c>
      <c r="G120" s="383"/>
      <c r="H120" s="1"/>
      <c r="I120" s="255"/>
      <c r="J120" s="256"/>
      <c r="K120" s="256"/>
      <c r="L120" s="256"/>
      <c r="M120" s="257"/>
      <c r="N120" s="59"/>
    </row>
    <row r="121" spans="2:14" ht="15.75" x14ac:dyDescent="0.3">
      <c r="B121" s="25" t="s">
        <v>265</v>
      </c>
      <c r="C121" s="54"/>
      <c r="D121" s="381"/>
      <c r="E121" s="382"/>
      <c r="F121" s="81" t="str">
        <f t="shared" si="7"/>
        <v>[Select]</v>
      </c>
      <c r="G121" s="383"/>
      <c r="H121" s="1"/>
      <c r="I121" s="255"/>
      <c r="J121" s="256"/>
      <c r="K121" s="256"/>
      <c r="L121" s="256"/>
      <c r="M121" s="257"/>
      <c r="N121" s="59"/>
    </row>
    <row r="122" spans="2:14" ht="15.75" x14ac:dyDescent="0.3">
      <c r="B122" s="25" t="s">
        <v>266</v>
      </c>
      <c r="C122" s="54"/>
      <c r="D122" s="381"/>
      <c r="E122" s="382"/>
      <c r="F122" s="81" t="str">
        <f t="shared" si="7"/>
        <v>[Select]</v>
      </c>
      <c r="G122" s="383"/>
      <c r="H122" s="1"/>
      <c r="I122" s="255"/>
      <c r="J122" s="256"/>
      <c r="K122" s="256"/>
      <c r="L122" s="256"/>
      <c r="M122" s="257"/>
      <c r="N122" s="59"/>
    </row>
    <row r="123" spans="2:14" ht="15.75" x14ac:dyDescent="0.3">
      <c r="B123" s="25" t="s">
        <v>267</v>
      </c>
      <c r="C123" s="54"/>
      <c r="D123" s="381"/>
      <c r="E123" s="382"/>
      <c r="F123" s="81" t="str">
        <f t="shared" si="7"/>
        <v>[Select]</v>
      </c>
      <c r="G123" s="383"/>
      <c r="H123" s="1"/>
      <c r="I123" s="255"/>
      <c r="J123" s="256"/>
      <c r="K123" s="256"/>
      <c r="L123" s="256"/>
      <c r="M123" s="257"/>
      <c r="N123" s="59"/>
    </row>
    <row r="124" spans="2:14" ht="15.75" x14ac:dyDescent="0.3">
      <c r="B124" s="25" t="s">
        <v>268</v>
      </c>
      <c r="C124" s="54"/>
      <c r="D124" s="381"/>
      <c r="E124" s="382"/>
      <c r="F124" s="81" t="str">
        <f t="shared" si="7"/>
        <v>[Select]</v>
      </c>
      <c r="G124" s="383"/>
      <c r="H124" s="1"/>
      <c r="I124" s="255"/>
      <c r="J124" s="256"/>
      <c r="K124" s="256"/>
      <c r="L124" s="256"/>
      <c r="M124" s="257"/>
      <c r="N124" s="59"/>
    </row>
    <row r="125" spans="2:14" ht="15.75" x14ac:dyDescent="0.3">
      <c r="B125" s="25" t="s">
        <v>269</v>
      </c>
      <c r="C125" s="54"/>
      <c r="D125" s="381"/>
      <c r="E125" s="382"/>
      <c r="F125" s="81" t="str">
        <f t="shared" si="7"/>
        <v>[Select]</v>
      </c>
      <c r="G125" s="383"/>
      <c r="H125" s="1"/>
      <c r="I125" s="255"/>
      <c r="J125" s="256"/>
      <c r="K125" s="256"/>
      <c r="L125" s="256"/>
      <c r="M125" s="257"/>
      <c r="N125" s="59"/>
    </row>
    <row r="126" spans="2:14" ht="15.75" x14ac:dyDescent="0.3">
      <c r="B126" s="25" t="s">
        <v>270</v>
      </c>
      <c r="C126" s="54"/>
      <c r="D126" s="381"/>
      <c r="E126" s="382"/>
      <c r="F126" s="81" t="str">
        <f t="shared" si="7"/>
        <v>[Select]</v>
      </c>
      <c r="G126" s="383"/>
      <c r="H126" s="1"/>
      <c r="I126" s="255"/>
      <c r="J126" s="256"/>
      <c r="K126" s="256"/>
      <c r="L126" s="256"/>
      <c r="M126" s="257"/>
      <c r="N126" s="59"/>
    </row>
    <row r="127" spans="2:14" ht="16.5" thickBot="1" x14ac:dyDescent="0.35">
      <c r="B127" s="80" t="s">
        <v>271</v>
      </c>
      <c r="C127" s="78"/>
      <c r="D127" s="384"/>
      <c r="E127" s="385"/>
      <c r="F127" s="83" t="str">
        <f t="shared" si="7"/>
        <v>[Select]</v>
      </c>
      <c r="G127" s="386"/>
      <c r="H127" s="1"/>
      <c r="I127" s="255"/>
      <c r="J127" s="256"/>
      <c r="K127" s="256"/>
      <c r="L127" s="256"/>
      <c r="M127" s="257"/>
      <c r="N127" s="59"/>
    </row>
    <row r="128" spans="2:14" ht="16.5" thickTop="1" x14ac:dyDescent="0.3">
      <c r="B128" s="79" t="s">
        <v>276</v>
      </c>
      <c r="C128" s="75"/>
      <c r="D128" s="76"/>
      <c r="E128" s="77">
        <f>SUM(E116:E127)</f>
        <v>0</v>
      </c>
      <c r="F128" s="82" t="str">
        <f t="shared" si="7"/>
        <v>[Select]</v>
      </c>
      <c r="G128" s="77">
        <f t="shared" ref="G128" si="8">SUM(G116:G127)</f>
        <v>0</v>
      </c>
      <c r="I128" s="258"/>
      <c r="J128" s="259"/>
      <c r="K128" s="259"/>
      <c r="L128" s="259"/>
      <c r="M128" s="260"/>
      <c r="N128" s="59"/>
    </row>
    <row r="129" spans="2:14" x14ac:dyDescent="0.25">
      <c r="B129" s="50"/>
      <c r="N129" s="59"/>
    </row>
    <row r="130" spans="2:14" ht="15.75" x14ac:dyDescent="0.3">
      <c r="B130" s="69" t="s">
        <v>305</v>
      </c>
      <c r="C130" s="53"/>
      <c r="D130" s="53"/>
      <c r="E130" s="54"/>
      <c r="F130" s="345"/>
      <c r="G130" s="347"/>
      <c r="H130" s="1"/>
      <c r="I130" s="252" t="s">
        <v>277</v>
      </c>
      <c r="J130" s="253"/>
      <c r="K130" s="253"/>
      <c r="L130" s="253"/>
      <c r="M130" s="254"/>
      <c r="N130" s="59"/>
    </row>
    <row r="131" spans="2:14" ht="15.75" x14ac:dyDescent="0.3">
      <c r="B131" s="261" t="s">
        <v>259</v>
      </c>
      <c r="C131" s="261"/>
      <c r="D131" s="199" t="s">
        <v>272</v>
      </c>
      <c r="E131" s="202" t="s">
        <v>303</v>
      </c>
      <c r="F131" s="202" t="s">
        <v>304</v>
      </c>
      <c r="G131" s="202" t="s">
        <v>275</v>
      </c>
      <c r="H131" s="119"/>
      <c r="I131" s="255"/>
      <c r="J131" s="256"/>
      <c r="K131" s="256"/>
      <c r="L131" s="256"/>
      <c r="M131" s="257"/>
      <c r="N131" s="59"/>
    </row>
    <row r="132" spans="2:14" ht="15.75" x14ac:dyDescent="0.3">
      <c r="B132" s="25" t="s">
        <v>260</v>
      </c>
      <c r="C132" s="54"/>
      <c r="D132" s="381"/>
      <c r="E132" s="382"/>
      <c r="F132" s="81" t="str">
        <f>$E$88</f>
        <v>[Select]</v>
      </c>
      <c r="G132" s="383"/>
      <c r="H132" s="1"/>
      <c r="I132" s="255"/>
      <c r="J132" s="256"/>
      <c r="K132" s="256"/>
      <c r="L132" s="256"/>
      <c r="M132" s="257"/>
      <c r="N132" s="59"/>
    </row>
    <row r="133" spans="2:14" ht="15.75" x14ac:dyDescent="0.3">
      <c r="B133" s="25" t="s">
        <v>261</v>
      </c>
      <c r="C133" s="54"/>
      <c r="D133" s="381"/>
      <c r="E133" s="382"/>
      <c r="F133" s="81" t="str">
        <f t="shared" ref="F133:F144" si="9">$E$88</f>
        <v>[Select]</v>
      </c>
      <c r="G133" s="383"/>
      <c r="H133" s="1"/>
      <c r="I133" s="255"/>
      <c r="J133" s="256"/>
      <c r="K133" s="256"/>
      <c r="L133" s="256"/>
      <c r="M133" s="257"/>
      <c r="N133" s="59"/>
    </row>
    <row r="134" spans="2:14" ht="15.75" x14ac:dyDescent="0.3">
      <c r="B134" s="25" t="s">
        <v>262</v>
      </c>
      <c r="C134" s="54"/>
      <c r="D134" s="381"/>
      <c r="E134" s="382"/>
      <c r="F134" s="81" t="str">
        <f t="shared" si="9"/>
        <v>[Select]</v>
      </c>
      <c r="G134" s="383"/>
      <c r="H134" s="1"/>
      <c r="I134" s="255"/>
      <c r="J134" s="256"/>
      <c r="K134" s="256"/>
      <c r="L134" s="256"/>
      <c r="M134" s="257"/>
      <c r="N134" s="59"/>
    </row>
    <row r="135" spans="2:14" ht="15.75" x14ac:dyDescent="0.3">
      <c r="B135" s="25" t="s">
        <v>263</v>
      </c>
      <c r="C135" s="54"/>
      <c r="D135" s="381"/>
      <c r="E135" s="382"/>
      <c r="F135" s="81" t="str">
        <f t="shared" si="9"/>
        <v>[Select]</v>
      </c>
      <c r="G135" s="383"/>
      <c r="H135" s="1"/>
      <c r="I135" s="255"/>
      <c r="J135" s="256"/>
      <c r="K135" s="256"/>
      <c r="L135" s="256"/>
      <c r="M135" s="257"/>
      <c r="N135" s="59"/>
    </row>
    <row r="136" spans="2:14" ht="15.75" x14ac:dyDescent="0.3">
      <c r="B136" s="25" t="s">
        <v>264</v>
      </c>
      <c r="C136" s="54"/>
      <c r="D136" s="381"/>
      <c r="E136" s="382"/>
      <c r="F136" s="81" t="str">
        <f t="shared" si="9"/>
        <v>[Select]</v>
      </c>
      <c r="G136" s="383"/>
      <c r="H136" s="1"/>
      <c r="I136" s="255"/>
      <c r="J136" s="256"/>
      <c r="K136" s="256"/>
      <c r="L136" s="256"/>
      <c r="M136" s="257"/>
      <c r="N136" s="59"/>
    </row>
    <row r="137" spans="2:14" ht="15.75" x14ac:dyDescent="0.3">
      <c r="B137" s="25" t="s">
        <v>265</v>
      </c>
      <c r="C137" s="54"/>
      <c r="D137" s="381"/>
      <c r="E137" s="382"/>
      <c r="F137" s="81" t="str">
        <f t="shared" si="9"/>
        <v>[Select]</v>
      </c>
      <c r="G137" s="383"/>
      <c r="H137" s="1"/>
      <c r="I137" s="255"/>
      <c r="J137" s="256"/>
      <c r="K137" s="256"/>
      <c r="L137" s="256"/>
      <c r="M137" s="257"/>
      <c r="N137" s="59"/>
    </row>
    <row r="138" spans="2:14" ht="15.75" x14ac:dyDescent="0.3">
      <c r="B138" s="25" t="s">
        <v>266</v>
      </c>
      <c r="C138" s="54"/>
      <c r="D138" s="381"/>
      <c r="E138" s="382"/>
      <c r="F138" s="81" t="str">
        <f t="shared" si="9"/>
        <v>[Select]</v>
      </c>
      <c r="G138" s="383"/>
      <c r="H138" s="1"/>
      <c r="I138" s="255"/>
      <c r="J138" s="256"/>
      <c r="K138" s="256"/>
      <c r="L138" s="256"/>
      <c r="M138" s="257"/>
      <c r="N138" s="59"/>
    </row>
    <row r="139" spans="2:14" ht="15.75" x14ac:dyDescent="0.3">
      <c r="B139" s="25" t="s">
        <v>267</v>
      </c>
      <c r="C139" s="54"/>
      <c r="D139" s="381"/>
      <c r="E139" s="382"/>
      <c r="F139" s="81" t="str">
        <f t="shared" si="9"/>
        <v>[Select]</v>
      </c>
      <c r="G139" s="383"/>
      <c r="H139" s="1"/>
      <c r="I139" s="255"/>
      <c r="J139" s="256"/>
      <c r="K139" s="256"/>
      <c r="L139" s="256"/>
      <c r="M139" s="257"/>
      <c r="N139" s="59"/>
    </row>
    <row r="140" spans="2:14" ht="15.75" x14ac:dyDescent="0.3">
      <c r="B140" s="25" t="s">
        <v>268</v>
      </c>
      <c r="C140" s="54"/>
      <c r="D140" s="381"/>
      <c r="E140" s="382"/>
      <c r="F140" s="81" t="str">
        <f t="shared" si="9"/>
        <v>[Select]</v>
      </c>
      <c r="G140" s="383"/>
      <c r="H140" s="1"/>
      <c r="I140" s="255"/>
      <c r="J140" s="256"/>
      <c r="K140" s="256"/>
      <c r="L140" s="256"/>
      <c r="M140" s="257"/>
      <c r="N140" s="59"/>
    </row>
    <row r="141" spans="2:14" ht="15.75" x14ac:dyDescent="0.3">
      <c r="B141" s="25" t="s">
        <v>269</v>
      </c>
      <c r="C141" s="54"/>
      <c r="D141" s="381"/>
      <c r="E141" s="382"/>
      <c r="F141" s="81" t="str">
        <f t="shared" si="9"/>
        <v>[Select]</v>
      </c>
      <c r="G141" s="383"/>
      <c r="H141" s="1"/>
      <c r="I141" s="255"/>
      <c r="J141" s="256"/>
      <c r="K141" s="256"/>
      <c r="L141" s="256"/>
      <c r="M141" s="257"/>
      <c r="N141" s="59"/>
    </row>
    <row r="142" spans="2:14" ht="15.75" x14ac:dyDescent="0.3">
      <c r="B142" s="25" t="s">
        <v>270</v>
      </c>
      <c r="C142" s="54"/>
      <c r="D142" s="381"/>
      <c r="E142" s="382"/>
      <c r="F142" s="81" t="str">
        <f t="shared" si="9"/>
        <v>[Select]</v>
      </c>
      <c r="G142" s="383"/>
      <c r="H142" s="1"/>
      <c r="I142" s="255"/>
      <c r="J142" s="256"/>
      <c r="K142" s="256"/>
      <c r="L142" s="256"/>
      <c r="M142" s="257"/>
      <c r="N142" s="59"/>
    </row>
    <row r="143" spans="2:14" ht="16.5" thickBot="1" x14ac:dyDescent="0.35">
      <c r="B143" s="80" t="s">
        <v>271</v>
      </c>
      <c r="C143" s="78"/>
      <c r="D143" s="384"/>
      <c r="E143" s="385"/>
      <c r="F143" s="83" t="str">
        <f t="shared" si="9"/>
        <v>[Select]</v>
      </c>
      <c r="G143" s="386"/>
      <c r="H143" s="1"/>
      <c r="I143" s="255"/>
      <c r="J143" s="256"/>
      <c r="K143" s="256"/>
      <c r="L143" s="256"/>
      <c r="M143" s="257"/>
      <c r="N143" s="59"/>
    </row>
    <row r="144" spans="2:14" ht="16.5" thickTop="1" x14ac:dyDescent="0.3">
      <c r="B144" s="79" t="s">
        <v>276</v>
      </c>
      <c r="C144" s="75"/>
      <c r="D144" s="76"/>
      <c r="E144" s="77">
        <f>SUM(E132:E143)</f>
        <v>0</v>
      </c>
      <c r="F144" s="82" t="str">
        <f t="shared" si="9"/>
        <v>[Select]</v>
      </c>
      <c r="G144" s="77">
        <f t="shared" ref="G144" si="10">SUM(G132:G143)</f>
        <v>0</v>
      </c>
      <c r="I144" s="258"/>
      <c r="J144" s="259"/>
      <c r="K144" s="259"/>
      <c r="L144" s="259"/>
      <c r="M144" s="260"/>
      <c r="N144" s="59"/>
    </row>
    <row r="145" spans="2:14" x14ac:dyDescent="0.25">
      <c r="B145" s="50"/>
      <c r="N145" s="59"/>
    </row>
    <row r="146" spans="2:14" x14ac:dyDescent="0.25">
      <c r="B146" s="262" t="s">
        <v>311</v>
      </c>
      <c r="C146" s="262"/>
      <c r="D146" s="262"/>
      <c r="E146" s="262"/>
      <c r="N146" s="59"/>
    </row>
    <row r="147" spans="2:14" ht="15.75" x14ac:dyDescent="0.3">
      <c r="B147" s="92" t="s">
        <v>312</v>
      </c>
      <c r="C147" s="93"/>
      <c r="D147" s="93"/>
      <c r="E147" s="88">
        <f>SUM(E112,E128,E144)</f>
        <v>0</v>
      </c>
      <c r="N147" s="59"/>
    </row>
    <row r="148" spans="2:14" ht="15.75" x14ac:dyDescent="0.3">
      <c r="B148" s="96" t="s">
        <v>313</v>
      </c>
      <c r="C148" s="97"/>
      <c r="D148" s="98"/>
      <c r="E148" s="91">
        <f>SUM(G112,G128,G144)</f>
        <v>0</v>
      </c>
      <c r="N148" s="59"/>
    </row>
    <row r="149" spans="2:14" ht="15.75" x14ac:dyDescent="0.3">
      <c r="B149" s="94" t="s">
        <v>314</v>
      </c>
      <c r="C149" s="95"/>
      <c r="D149" s="95"/>
      <c r="E149" s="89" t="str">
        <f>IFERROR(E148/E147,"")</f>
        <v/>
      </c>
      <c r="N149" s="59"/>
    </row>
    <row r="150" spans="2:14" x14ac:dyDescent="0.25">
      <c r="B150" s="101"/>
      <c r="C150" s="102"/>
      <c r="D150" s="102"/>
      <c r="E150" s="102"/>
      <c r="F150" s="102"/>
      <c r="G150" s="102"/>
      <c r="H150" s="102"/>
      <c r="I150" s="102"/>
      <c r="J150" s="102"/>
      <c r="K150" s="102"/>
      <c r="L150" s="102"/>
      <c r="M150" s="102"/>
      <c r="N150" s="103"/>
    </row>
    <row r="152" spans="2:14" ht="15.75" x14ac:dyDescent="0.3">
      <c r="B152" s="233" t="s">
        <v>377</v>
      </c>
      <c r="C152" s="234"/>
      <c r="D152" s="234"/>
      <c r="E152" s="234"/>
      <c r="F152" s="234"/>
      <c r="G152" s="234"/>
      <c r="H152" s="234"/>
      <c r="I152" s="234"/>
      <c r="J152" s="234"/>
      <c r="K152" s="234"/>
      <c r="L152" s="234"/>
      <c r="M152" s="234"/>
      <c r="N152" s="235"/>
    </row>
  </sheetData>
  <sheetProtection algorithmName="SHA-512" hashValue="dxpFI5CWForsNqcHS8aKTBBhMf4rLYCvQydy+oz/J9tGsQGVevqboACiznVzVs9mHiwRWzSvf8pB9Q7+em0sqQ==" saltValue="Fm/NePeyxqf/tFeIiuTiCQ==" spinCount="100000" sheet="1" objects="1" scenarios="1" selectLockedCells="1"/>
  <mergeCells count="34">
    <mergeCell ref="F114:G114"/>
    <mergeCell ref="F130:G130"/>
    <mergeCell ref="F25:G25"/>
    <mergeCell ref="F42:G42"/>
    <mergeCell ref="F59:G59"/>
    <mergeCell ref="B26:C26"/>
    <mergeCell ref="I25:M39"/>
    <mergeCell ref="B7:N7"/>
    <mergeCell ref="B8:N10"/>
    <mergeCell ref="B12:N12"/>
    <mergeCell ref="F14:I14"/>
    <mergeCell ref="B21:N23"/>
    <mergeCell ref="L14:N14"/>
    <mergeCell ref="I42:M56"/>
    <mergeCell ref="B43:C43"/>
    <mergeCell ref="I59:M73"/>
    <mergeCell ref="B60:C60"/>
    <mergeCell ref="B83:N83"/>
    <mergeCell ref="I130:M144"/>
    <mergeCell ref="B131:C131"/>
    <mergeCell ref="B76:E76"/>
    <mergeCell ref="B146:E146"/>
    <mergeCell ref="B152:N152"/>
    <mergeCell ref="B94:N96"/>
    <mergeCell ref="I98:M112"/>
    <mergeCell ref="B99:C99"/>
    <mergeCell ref="E87:F87"/>
    <mergeCell ref="I114:M128"/>
    <mergeCell ref="B115:C115"/>
    <mergeCell ref="F85:I85"/>
    <mergeCell ref="L85:N85"/>
    <mergeCell ref="H87:J87"/>
    <mergeCell ref="G88:H88"/>
    <mergeCell ref="F98:G98"/>
  </mergeCells>
  <phoneticPr fontId="10" type="noConversion"/>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DAD48182-0B6F-46AC-81C5-5DC6567B6E43}">
          <x14:formula1>
            <xm:f>HiddenLists!$N$7:$N$14</xm:f>
          </x14:formula1>
          <xm:sqref>F14</xm:sqref>
        </x14:dataValidation>
        <x14:dataValidation type="list" allowBlank="1" showInputMessage="1" showErrorMessage="1" xr:uid="{FE60E9B9-F613-44DF-B672-23FA6108DC1A}">
          <x14:formula1>
            <xm:f>HiddenLists!$N$17:$N$24</xm:f>
          </x14:formula1>
          <xm:sqref>F85:I85</xm:sqref>
        </x14:dataValidation>
        <x14:dataValidation type="list" allowBlank="1" showInputMessage="1" showErrorMessage="1" xr:uid="{4E99D4ED-3C35-407C-B11B-286CD8811A71}">
          <x14:formula1>
            <xm:f>HiddenLists!$N$27:$N$33</xm:f>
          </x14:formula1>
          <xm:sqref>E87</xm:sqref>
        </x14:dataValidation>
        <x14:dataValidation type="list" allowBlank="1" showInputMessage="1" showErrorMessage="1" xr:uid="{023AFC40-DDBA-4D56-9891-2E2846B7DD8F}">
          <x14:formula1>
            <xm:f>HiddenLists!$P$27:$P$32</xm:f>
          </x14:formula1>
          <xm:sqref>E88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B3768-2823-4C8A-A553-9EB0B21EC715}">
  <dimension ref="B2:V141"/>
  <sheetViews>
    <sheetView showGridLines="0" zoomScale="85" zoomScaleNormal="85" workbookViewId="0">
      <selection activeCell="H14" sqref="H14:J14"/>
    </sheetView>
  </sheetViews>
  <sheetFormatPr defaultRowHeight="15.75" x14ac:dyDescent="0.3"/>
  <cols>
    <col min="1" max="1" width="3.7109375" style="1" customWidth="1"/>
    <col min="2" max="21" width="14.7109375" style="1" customWidth="1"/>
    <col min="22" max="16384" width="9.140625" style="1"/>
  </cols>
  <sheetData>
    <row r="2" spans="2:21" s="6" customFormat="1" x14ac:dyDescent="0.3">
      <c r="B2" s="38"/>
      <c r="C2" s="39"/>
      <c r="D2" s="39"/>
      <c r="E2" s="39"/>
      <c r="F2" s="39"/>
      <c r="G2" s="39"/>
      <c r="H2" s="39"/>
      <c r="I2" s="39"/>
      <c r="J2" s="39"/>
      <c r="K2" s="39"/>
      <c r="L2" s="39"/>
      <c r="M2" s="39"/>
      <c r="N2" s="39"/>
      <c r="O2" s="39"/>
      <c r="P2" s="39"/>
      <c r="Q2" s="39"/>
      <c r="R2" s="39"/>
      <c r="S2" s="39"/>
      <c r="T2" s="39"/>
      <c r="U2" s="40"/>
    </row>
    <row r="3" spans="2:21" s="6" customFormat="1" ht="19.5" x14ac:dyDescent="0.35">
      <c r="B3" s="41"/>
      <c r="C3" s="42"/>
      <c r="D3" s="42"/>
      <c r="E3" s="42"/>
      <c r="F3" s="42"/>
      <c r="G3" s="42"/>
      <c r="H3" s="13" t="s">
        <v>0</v>
      </c>
      <c r="I3" s="42"/>
      <c r="J3" s="42"/>
      <c r="K3" s="42"/>
      <c r="L3" s="42"/>
      <c r="M3" s="42"/>
      <c r="N3" s="42"/>
      <c r="O3" s="42"/>
      <c r="P3" s="42"/>
      <c r="Q3" s="42"/>
      <c r="R3" s="42"/>
      <c r="S3" s="42"/>
      <c r="T3" s="42"/>
      <c r="U3" s="43"/>
    </row>
    <row r="4" spans="2:21" s="6" customFormat="1" ht="19.5" x14ac:dyDescent="0.35">
      <c r="B4" s="41"/>
      <c r="C4" s="42"/>
      <c r="D4" s="42"/>
      <c r="E4" s="42"/>
      <c r="F4" s="42"/>
      <c r="G4" s="42"/>
      <c r="H4" s="13" t="s">
        <v>1</v>
      </c>
      <c r="I4" s="42"/>
      <c r="J4" s="42"/>
      <c r="K4" s="42"/>
      <c r="L4" s="42"/>
      <c r="M4" s="42"/>
      <c r="N4" s="42"/>
      <c r="O4" s="42"/>
      <c r="P4" s="42"/>
      <c r="Q4" s="42"/>
      <c r="R4" s="42"/>
      <c r="S4" s="42"/>
      <c r="T4" s="42"/>
      <c r="U4" s="43"/>
    </row>
    <row r="5" spans="2:21" s="6" customFormat="1" ht="19.5" x14ac:dyDescent="0.35">
      <c r="B5" s="41"/>
      <c r="C5" s="42"/>
      <c r="D5" s="42"/>
      <c r="E5" s="42"/>
      <c r="F5" s="42"/>
      <c r="G5" s="42"/>
      <c r="H5" s="13" t="s">
        <v>2</v>
      </c>
      <c r="I5" s="42"/>
      <c r="J5" s="42"/>
      <c r="K5" s="42"/>
      <c r="L5" s="42"/>
      <c r="M5" s="42"/>
      <c r="N5" s="42"/>
      <c r="O5" s="42"/>
      <c r="P5" s="42"/>
      <c r="Q5" s="42"/>
      <c r="R5" s="42"/>
      <c r="S5" s="42"/>
      <c r="T5" s="42"/>
      <c r="U5" s="43"/>
    </row>
    <row r="6" spans="2:21" s="6" customFormat="1" x14ac:dyDescent="0.3">
      <c r="B6" s="44"/>
      <c r="C6" s="45"/>
      <c r="D6" s="45"/>
      <c r="E6" s="45"/>
      <c r="F6" s="45"/>
      <c r="G6" s="45"/>
      <c r="H6" s="45"/>
      <c r="I6" s="45"/>
      <c r="J6" s="45"/>
      <c r="K6" s="45"/>
      <c r="L6" s="45"/>
      <c r="M6" s="45"/>
      <c r="N6" s="45"/>
      <c r="O6" s="45"/>
      <c r="P6" s="45"/>
      <c r="Q6" s="45"/>
      <c r="R6" s="45"/>
      <c r="S6" s="45"/>
      <c r="T6" s="45"/>
      <c r="U6" s="46"/>
    </row>
    <row r="7" spans="2:21" x14ac:dyDescent="0.3">
      <c r="B7" s="236" t="s">
        <v>315</v>
      </c>
      <c r="C7" s="237"/>
      <c r="D7" s="237"/>
      <c r="E7" s="237"/>
      <c r="F7" s="237"/>
      <c r="G7" s="237"/>
      <c r="H7" s="237"/>
      <c r="I7" s="237"/>
      <c r="J7" s="237"/>
      <c r="K7" s="237"/>
      <c r="L7" s="237"/>
      <c r="M7" s="237"/>
      <c r="N7" s="237"/>
      <c r="O7" s="104"/>
      <c r="P7" s="104"/>
      <c r="Q7" s="104"/>
      <c r="R7" s="104"/>
      <c r="S7" s="104"/>
      <c r="T7" s="104"/>
      <c r="U7" s="105"/>
    </row>
    <row r="8" spans="2:21" ht="15" customHeight="1" x14ac:dyDescent="0.3">
      <c r="B8" s="279" t="s">
        <v>316</v>
      </c>
      <c r="C8" s="280"/>
      <c r="D8" s="280"/>
      <c r="E8" s="280"/>
      <c r="F8" s="280"/>
      <c r="G8" s="280"/>
      <c r="H8" s="280"/>
      <c r="I8" s="280"/>
      <c r="J8" s="280"/>
      <c r="K8" s="280"/>
      <c r="L8" s="280"/>
      <c r="M8" s="280"/>
      <c r="N8" s="280"/>
      <c r="O8" s="131"/>
      <c r="P8" s="132"/>
      <c r="Q8" s="132"/>
      <c r="R8" s="132"/>
      <c r="S8" s="132"/>
      <c r="T8" s="132"/>
      <c r="U8" s="133"/>
    </row>
    <row r="9" spans="2:21" ht="15" customHeight="1" x14ac:dyDescent="0.3">
      <c r="B9" s="281"/>
      <c r="C9" s="282"/>
      <c r="D9" s="282"/>
      <c r="E9" s="282"/>
      <c r="F9" s="282"/>
      <c r="G9" s="282"/>
      <c r="H9" s="282"/>
      <c r="I9" s="282"/>
      <c r="J9" s="282"/>
      <c r="K9" s="282"/>
      <c r="L9" s="282"/>
      <c r="M9" s="282"/>
      <c r="N9" s="282"/>
      <c r="O9" s="134"/>
      <c r="P9" s="135"/>
      <c r="Q9" s="135"/>
      <c r="R9" s="135"/>
      <c r="S9" s="135"/>
      <c r="T9" s="135"/>
      <c r="U9" s="136"/>
    </row>
    <row r="10" spans="2:21" ht="15" customHeight="1" x14ac:dyDescent="0.3">
      <c r="B10" s="281"/>
      <c r="C10" s="282"/>
      <c r="D10" s="282"/>
      <c r="E10" s="282"/>
      <c r="F10" s="282"/>
      <c r="G10" s="282"/>
      <c r="H10" s="282"/>
      <c r="I10" s="282"/>
      <c r="J10" s="282"/>
      <c r="K10" s="282"/>
      <c r="L10" s="282"/>
      <c r="M10" s="282"/>
      <c r="N10" s="282"/>
      <c r="O10" s="134"/>
      <c r="P10" s="135"/>
      <c r="Q10" s="135"/>
      <c r="R10" s="135"/>
      <c r="S10" s="135"/>
      <c r="T10" s="135"/>
      <c r="U10" s="136"/>
    </row>
    <row r="11" spans="2:21" x14ac:dyDescent="0.3">
      <c r="B11" s="5"/>
      <c r="C11" s="6"/>
      <c r="D11" s="6"/>
      <c r="E11" s="6"/>
      <c r="F11" s="6"/>
      <c r="G11" s="6"/>
      <c r="H11" s="6"/>
      <c r="I11" s="6"/>
      <c r="J11" s="6"/>
      <c r="K11" s="6"/>
      <c r="L11" s="6"/>
      <c r="M11" s="6"/>
      <c r="N11" s="6"/>
      <c r="O11" s="137"/>
      <c r="P11" s="138"/>
      <c r="Q11" s="138"/>
      <c r="R11" s="138"/>
      <c r="S11" s="138"/>
      <c r="T11" s="138"/>
      <c r="U11" s="139"/>
    </row>
    <row r="12" spans="2:21" x14ac:dyDescent="0.3">
      <c r="B12" s="221" t="s">
        <v>317</v>
      </c>
      <c r="C12" s="222"/>
      <c r="D12" s="222"/>
      <c r="E12" s="222"/>
      <c r="F12" s="222"/>
      <c r="G12" s="222"/>
      <c r="H12" s="222"/>
      <c r="I12" s="222"/>
      <c r="J12" s="222"/>
      <c r="K12" s="222"/>
      <c r="L12" s="222"/>
      <c r="M12" s="222"/>
      <c r="N12" s="222"/>
      <c r="O12" s="137"/>
      <c r="P12" s="138"/>
      <c r="Q12" s="138"/>
      <c r="R12" s="138"/>
      <c r="S12" s="138"/>
      <c r="T12" s="138"/>
      <c r="U12" s="139"/>
    </row>
    <row r="13" spans="2:21" x14ac:dyDescent="0.3">
      <c r="B13" s="5"/>
      <c r="C13" s="6"/>
      <c r="D13" s="6"/>
      <c r="E13" s="6"/>
      <c r="F13" s="6"/>
      <c r="G13" s="6"/>
      <c r="H13" s="6"/>
      <c r="I13" s="6"/>
      <c r="J13" s="6"/>
      <c r="K13" s="6"/>
      <c r="L13" s="6"/>
      <c r="M13" s="6"/>
      <c r="N13" s="6"/>
      <c r="O13" s="137"/>
      <c r="P13" s="138"/>
      <c r="Q13" s="138"/>
      <c r="R13" s="138"/>
      <c r="S13" s="138"/>
      <c r="T13" s="138"/>
      <c r="U13" s="139"/>
    </row>
    <row r="14" spans="2:21" x14ac:dyDescent="0.3">
      <c r="B14" s="25" t="s">
        <v>321</v>
      </c>
      <c r="C14" s="36"/>
      <c r="D14" s="36"/>
      <c r="E14" s="36"/>
      <c r="F14" s="36"/>
      <c r="G14" s="37"/>
      <c r="H14" s="353" t="s">
        <v>6</v>
      </c>
      <c r="I14" s="353"/>
      <c r="J14" s="354"/>
      <c r="L14" s="6"/>
      <c r="M14" s="6"/>
      <c r="N14" s="6"/>
      <c r="O14" s="137"/>
      <c r="P14" s="138"/>
      <c r="Q14" s="138"/>
      <c r="R14" s="138"/>
      <c r="S14" s="138"/>
      <c r="T14" s="138"/>
      <c r="U14" s="139"/>
    </row>
    <row r="15" spans="2:21" x14ac:dyDescent="0.3">
      <c r="B15" s="5"/>
      <c r="C15" s="6"/>
      <c r="D15" s="6"/>
      <c r="E15" s="6"/>
      <c r="F15" s="6"/>
      <c r="G15" s="6"/>
      <c r="H15" s="6"/>
      <c r="I15" s="6"/>
      <c r="J15" s="6"/>
      <c r="K15" s="6"/>
      <c r="L15" s="6"/>
      <c r="M15" s="6"/>
      <c r="N15" s="6"/>
      <c r="O15" s="137"/>
      <c r="P15" s="138"/>
      <c r="Q15" s="138"/>
      <c r="R15" s="138"/>
      <c r="S15" s="138"/>
      <c r="T15" s="138"/>
      <c r="U15" s="139"/>
    </row>
    <row r="16" spans="2:21" ht="15.75" customHeight="1" x14ac:dyDescent="0.3">
      <c r="B16" s="243" t="s">
        <v>320</v>
      </c>
      <c r="C16" s="244"/>
      <c r="D16" s="244"/>
      <c r="E16" s="244"/>
      <c r="F16" s="244"/>
      <c r="G16" s="244"/>
      <c r="H16" s="244"/>
      <c r="I16" s="244"/>
      <c r="J16" s="244"/>
      <c r="K16" s="244"/>
      <c r="L16" s="244"/>
      <c r="M16" s="244"/>
      <c r="N16" s="244"/>
      <c r="O16" s="137"/>
      <c r="P16" s="138"/>
      <c r="T16" s="138"/>
      <c r="U16" s="139"/>
    </row>
    <row r="17" spans="2:21" x14ac:dyDescent="0.3">
      <c r="B17" s="246"/>
      <c r="C17" s="247"/>
      <c r="D17" s="247"/>
      <c r="E17" s="247"/>
      <c r="F17" s="247"/>
      <c r="G17" s="247"/>
      <c r="H17" s="247"/>
      <c r="I17" s="247"/>
      <c r="J17" s="247"/>
      <c r="K17" s="247"/>
      <c r="L17" s="247"/>
      <c r="M17" s="247"/>
      <c r="N17" s="247"/>
      <c r="O17" s="137"/>
      <c r="P17" s="138"/>
      <c r="Q17" s="138"/>
      <c r="R17" s="138"/>
      <c r="S17" s="138"/>
      <c r="T17" s="138"/>
      <c r="U17" s="139"/>
    </row>
    <row r="18" spans="2:21" x14ac:dyDescent="0.3">
      <c r="B18" s="246"/>
      <c r="C18" s="247"/>
      <c r="D18" s="247"/>
      <c r="E18" s="247"/>
      <c r="F18" s="247"/>
      <c r="G18" s="247"/>
      <c r="H18" s="247"/>
      <c r="I18" s="247"/>
      <c r="J18" s="247"/>
      <c r="K18" s="247"/>
      <c r="L18" s="247"/>
      <c r="M18" s="247"/>
      <c r="N18" s="247"/>
      <c r="O18" s="137"/>
      <c r="P18" s="138"/>
      <c r="Q18" s="138"/>
      <c r="R18" s="138"/>
      <c r="S18" s="138"/>
      <c r="T18" s="138"/>
      <c r="U18" s="139"/>
    </row>
    <row r="19" spans="2:21" x14ac:dyDescent="0.3">
      <c r="B19" s="246"/>
      <c r="C19" s="247"/>
      <c r="D19" s="247"/>
      <c r="E19" s="247"/>
      <c r="F19" s="247"/>
      <c r="G19" s="247"/>
      <c r="H19" s="247"/>
      <c r="I19" s="247"/>
      <c r="J19" s="247"/>
      <c r="K19" s="247"/>
      <c r="L19" s="247"/>
      <c r="M19" s="247"/>
      <c r="N19" s="247"/>
      <c r="O19" s="137"/>
      <c r="P19" s="138"/>
      <c r="Q19" s="138"/>
      <c r="R19" s="138"/>
      <c r="S19" s="138"/>
      <c r="T19" s="138"/>
      <c r="U19" s="139"/>
    </row>
    <row r="20" spans="2:21" x14ac:dyDescent="0.3">
      <c r="B20" s="246"/>
      <c r="C20" s="247"/>
      <c r="D20" s="247"/>
      <c r="E20" s="247"/>
      <c r="F20" s="247"/>
      <c r="G20" s="247"/>
      <c r="H20" s="247"/>
      <c r="I20" s="247"/>
      <c r="J20" s="247"/>
      <c r="K20" s="247"/>
      <c r="L20" s="247"/>
      <c r="M20" s="247"/>
      <c r="N20" s="247"/>
      <c r="O20" s="137"/>
      <c r="P20" s="138"/>
      <c r="Q20" s="138"/>
      <c r="R20" s="138"/>
      <c r="S20" s="138"/>
      <c r="T20" s="138"/>
      <c r="U20" s="139"/>
    </row>
    <row r="21" spans="2:21" x14ac:dyDescent="0.3">
      <c r="B21" s="246"/>
      <c r="C21" s="247"/>
      <c r="D21" s="247"/>
      <c r="E21" s="247"/>
      <c r="F21" s="247"/>
      <c r="G21" s="247"/>
      <c r="H21" s="247"/>
      <c r="I21" s="247"/>
      <c r="J21" s="247"/>
      <c r="K21" s="247"/>
      <c r="L21" s="247"/>
      <c r="M21" s="247"/>
      <c r="N21" s="247"/>
      <c r="O21" s="137"/>
      <c r="P21" s="138"/>
      <c r="Q21" s="138"/>
      <c r="R21" s="138"/>
      <c r="S21" s="138"/>
      <c r="T21" s="138"/>
      <c r="U21" s="139"/>
    </row>
    <row r="22" spans="2:21" x14ac:dyDescent="0.3">
      <c r="B22" s="249"/>
      <c r="C22" s="250"/>
      <c r="D22" s="250"/>
      <c r="E22" s="250"/>
      <c r="F22" s="250"/>
      <c r="G22" s="250"/>
      <c r="H22" s="250"/>
      <c r="I22" s="250"/>
      <c r="J22" s="250"/>
      <c r="K22" s="250"/>
      <c r="L22" s="250"/>
      <c r="M22" s="250"/>
      <c r="N22" s="250"/>
      <c r="O22" s="137"/>
      <c r="P22" s="138"/>
      <c r="Q22" s="138"/>
      <c r="R22" s="138"/>
      <c r="S22" s="138"/>
      <c r="T22" s="138"/>
      <c r="U22" s="139"/>
    </row>
    <row r="23" spans="2:21" x14ac:dyDescent="0.3">
      <c r="B23" s="5"/>
      <c r="C23" s="6"/>
      <c r="D23" s="6"/>
      <c r="E23" s="6"/>
      <c r="F23" s="6"/>
      <c r="G23" s="6"/>
      <c r="H23" s="6"/>
      <c r="I23" s="6"/>
      <c r="J23" s="6"/>
      <c r="K23" s="6"/>
      <c r="L23" s="6"/>
      <c r="M23" s="6"/>
      <c r="N23" s="6"/>
      <c r="O23" s="137"/>
      <c r="P23" s="138"/>
      <c r="Q23" s="138"/>
      <c r="R23" s="138"/>
      <c r="S23" s="138"/>
      <c r="T23" s="138"/>
      <c r="U23" s="139"/>
    </row>
    <row r="24" spans="2:21" x14ac:dyDescent="0.3">
      <c r="B24" s="283" t="str">
        <f>IF(H14="AOI 1: Resilient and Renewable CHP Systems","You have selected AOI 1. Please place an 'X' next to the attribute that classifies your CHP system under AOI 1. If your system does not have any of these attributes, it is not eligible to apply for funds under AOI 1.","")</f>
        <v/>
      </c>
      <c r="C24" s="284"/>
      <c r="D24" s="284"/>
      <c r="E24" s="284"/>
      <c r="F24" s="284"/>
      <c r="G24" s="284"/>
      <c r="H24" s="389"/>
      <c r="I24" s="6" t="str">
        <f>IF(B24&lt;&gt;"","Black Start and Islanding Capability","")</f>
        <v/>
      </c>
      <c r="J24" s="6"/>
      <c r="K24" s="6"/>
      <c r="L24" s="6"/>
      <c r="M24" s="6"/>
      <c r="N24" s="6"/>
      <c r="O24" s="137"/>
      <c r="P24" s="138"/>
      <c r="Q24" s="138"/>
      <c r="R24" s="138"/>
      <c r="S24" s="138"/>
      <c r="T24" s="138"/>
      <c r="U24" s="139"/>
    </row>
    <row r="25" spans="2:21" x14ac:dyDescent="0.3">
      <c r="B25" s="283"/>
      <c r="C25" s="284"/>
      <c r="D25" s="284"/>
      <c r="E25" s="284"/>
      <c r="F25" s="284"/>
      <c r="G25" s="284"/>
      <c r="H25" s="389"/>
      <c r="I25" s="6" t="str">
        <f>IF(B24&lt;&gt;"","Eligible Renewable Fuel as Described Above","")</f>
        <v/>
      </c>
      <c r="J25" s="6"/>
      <c r="K25" s="6"/>
      <c r="L25" s="6"/>
      <c r="M25" s="6"/>
      <c r="N25" s="6"/>
      <c r="O25" s="137"/>
      <c r="P25" s="138"/>
      <c r="Q25" s="138"/>
      <c r="R25" s="138"/>
      <c r="S25" s="138"/>
      <c r="T25" s="138"/>
      <c r="U25" s="139"/>
    </row>
    <row r="26" spans="2:21" x14ac:dyDescent="0.3">
      <c r="B26" s="283"/>
      <c r="C26" s="284"/>
      <c r="D26" s="284"/>
      <c r="E26" s="284"/>
      <c r="F26" s="284"/>
      <c r="G26" s="284"/>
      <c r="H26" s="389"/>
      <c r="I26" s="6" t="str">
        <f>IF(B24&lt;&gt;"","Black Start and Islanding AND Eligible Renewable Fuel","")</f>
        <v/>
      </c>
      <c r="J26" s="6"/>
      <c r="K26" s="6"/>
      <c r="L26" s="6"/>
      <c r="M26" s="6"/>
      <c r="N26" s="6"/>
      <c r="O26" s="137"/>
      <c r="P26" s="267" t="s">
        <v>373</v>
      </c>
      <c r="Q26" s="267"/>
      <c r="R26" s="267"/>
      <c r="S26" s="267"/>
      <c r="T26" s="267"/>
      <c r="U26" s="139"/>
    </row>
    <row r="27" spans="2:21" x14ac:dyDescent="0.3">
      <c r="B27" s="5"/>
      <c r="C27" s="6"/>
      <c r="D27" s="6"/>
      <c r="E27" s="6"/>
      <c r="F27" s="6"/>
      <c r="G27" s="6"/>
      <c r="H27" s="6"/>
      <c r="I27" s="6"/>
      <c r="J27" s="6"/>
      <c r="K27" s="6"/>
      <c r="L27" s="6"/>
      <c r="M27" s="6"/>
      <c r="N27" s="6"/>
      <c r="O27" s="137"/>
      <c r="P27" s="267"/>
      <c r="Q27" s="267"/>
      <c r="R27" s="267"/>
      <c r="S27" s="267"/>
      <c r="T27" s="267"/>
      <c r="U27" s="139"/>
    </row>
    <row r="28" spans="2:21" x14ac:dyDescent="0.3">
      <c r="B28" s="5"/>
      <c r="C28" s="6"/>
      <c r="D28" s="6"/>
      <c r="E28" s="6"/>
      <c r="F28" s="6"/>
      <c r="G28" s="6"/>
      <c r="H28" s="6"/>
      <c r="I28" s="6"/>
      <c r="J28" s="6"/>
      <c r="K28" s="6"/>
      <c r="L28" s="6"/>
      <c r="M28" s="6"/>
      <c r="N28" s="6"/>
      <c r="O28" s="137"/>
      <c r="P28" s="267"/>
      <c r="Q28" s="267"/>
      <c r="R28" s="267"/>
      <c r="S28" s="267"/>
      <c r="T28" s="267"/>
      <c r="U28" s="139"/>
    </row>
    <row r="29" spans="2:21" x14ac:dyDescent="0.3">
      <c r="B29" s="5"/>
      <c r="C29" s="6"/>
      <c r="D29" s="25" t="s">
        <v>323</v>
      </c>
      <c r="E29" s="26"/>
      <c r="F29" s="26"/>
      <c r="G29" s="26"/>
      <c r="H29" s="26"/>
      <c r="I29" s="26"/>
      <c r="J29" s="27"/>
      <c r="K29" s="359" t="s">
        <v>6</v>
      </c>
      <c r="L29" s="6"/>
      <c r="M29" s="6"/>
      <c r="N29" s="6"/>
      <c r="O29" s="137"/>
      <c r="P29" s="267"/>
      <c r="Q29" s="267"/>
      <c r="R29" s="267"/>
      <c r="S29" s="267"/>
      <c r="T29" s="267"/>
      <c r="U29" s="139"/>
    </row>
    <row r="30" spans="2:21" x14ac:dyDescent="0.3">
      <c r="B30" s="5"/>
      <c r="C30" s="6"/>
      <c r="D30" s="128" t="s">
        <v>325</v>
      </c>
      <c r="E30" s="6"/>
      <c r="F30" s="6"/>
      <c r="G30" s="6"/>
      <c r="H30" s="6"/>
      <c r="I30" s="413" t="s">
        <v>326</v>
      </c>
      <c r="J30" s="414"/>
      <c r="K30" s="6"/>
      <c r="L30" s="6"/>
      <c r="M30" s="6"/>
      <c r="N30" s="6"/>
      <c r="O30" s="137"/>
      <c r="P30" s="267"/>
      <c r="Q30" s="267"/>
      <c r="R30" s="267"/>
      <c r="S30" s="267"/>
      <c r="T30" s="267"/>
      <c r="U30" s="139"/>
    </row>
    <row r="31" spans="2:21" x14ac:dyDescent="0.3">
      <c r="B31" s="5"/>
      <c r="C31" s="6"/>
      <c r="D31" s="6"/>
      <c r="E31" s="6"/>
      <c r="F31" s="6"/>
      <c r="G31" s="6"/>
      <c r="H31" s="6"/>
      <c r="I31" s="6"/>
      <c r="J31" s="6"/>
      <c r="K31" s="6"/>
      <c r="L31" s="6"/>
      <c r="M31" s="6"/>
      <c r="N31" s="6"/>
      <c r="O31" s="137"/>
      <c r="P31" s="267"/>
      <c r="Q31" s="267"/>
      <c r="R31" s="267"/>
      <c r="S31" s="267"/>
      <c r="T31" s="267"/>
      <c r="U31" s="139"/>
    </row>
    <row r="32" spans="2:21" x14ac:dyDescent="0.3">
      <c r="B32" s="5"/>
      <c r="C32" s="6"/>
      <c r="D32" s="6"/>
      <c r="E32" s="6"/>
      <c r="F32" s="6"/>
      <c r="G32" s="6"/>
      <c r="H32" s="6"/>
      <c r="I32" s="6"/>
      <c r="J32" s="6"/>
      <c r="K32" s="6"/>
      <c r="L32" s="6"/>
      <c r="M32" s="6"/>
      <c r="N32" s="6"/>
      <c r="O32" s="137"/>
      <c r="P32" s="267"/>
      <c r="Q32" s="267"/>
      <c r="R32" s="267"/>
      <c r="S32" s="267"/>
      <c r="T32" s="267"/>
      <c r="U32" s="139"/>
    </row>
    <row r="33" spans="2:21" x14ac:dyDescent="0.3">
      <c r="B33" s="5"/>
      <c r="C33" s="6"/>
      <c r="D33" s="6"/>
      <c r="E33" s="6"/>
      <c r="F33" s="6"/>
      <c r="G33" s="6"/>
      <c r="H33" s="6"/>
      <c r="I33" s="6"/>
      <c r="J33" s="6"/>
      <c r="K33" s="6"/>
      <c r="L33" s="6"/>
      <c r="M33" s="6"/>
      <c r="N33" s="6"/>
      <c r="O33" s="137"/>
      <c r="P33" s="267"/>
      <c r="Q33" s="267"/>
      <c r="R33" s="267"/>
      <c r="S33" s="267"/>
      <c r="T33" s="267"/>
      <c r="U33" s="139"/>
    </row>
    <row r="34" spans="2:21" x14ac:dyDescent="0.3">
      <c r="B34" s="25" t="s">
        <v>330</v>
      </c>
      <c r="C34" s="26"/>
      <c r="D34" s="26"/>
      <c r="E34" s="27"/>
      <c r="F34" s="376" t="s">
        <v>6</v>
      </c>
      <c r="G34" s="361"/>
      <c r="H34" s="6"/>
      <c r="I34" s="224" t="s">
        <v>332</v>
      </c>
      <c r="J34" s="225"/>
      <c r="K34" s="225"/>
      <c r="L34" s="225"/>
      <c r="M34" s="225"/>
      <c r="N34" s="225"/>
      <c r="O34" s="137"/>
      <c r="P34" s="267"/>
      <c r="Q34" s="267"/>
      <c r="R34" s="267"/>
      <c r="S34" s="267"/>
      <c r="T34" s="267"/>
      <c r="U34" s="139"/>
    </row>
    <row r="35" spans="2:21" x14ac:dyDescent="0.3">
      <c r="B35" s="195" t="s">
        <v>331</v>
      </c>
      <c r="C35" s="194"/>
      <c r="D35" s="194"/>
      <c r="E35" s="194"/>
      <c r="F35" s="26"/>
      <c r="G35" s="27"/>
      <c r="H35" s="6"/>
      <c r="I35" s="218"/>
      <c r="J35" s="219"/>
      <c r="K35" s="219"/>
      <c r="L35" s="219"/>
      <c r="M35" s="219"/>
      <c r="N35" s="219"/>
      <c r="O35" s="137"/>
      <c r="P35" s="267"/>
      <c r="Q35" s="267"/>
      <c r="R35" s="267"/>
      <c r="S35" s="267"/>
      <c r="T35" s="267"/>
      <c r="U35" s="139"/>
    </row>
    <row r="36" spans="2:21" x14ac:dyDescent="0.3">
      <c r="B36" s="390"/>
      <c r="C36" s="391"/>
      <c r="D36" s="391"/>
      <c r="E36" s="391"/>
      <c r="F36" s="391"/>
      <c r="G36" s="392"/>
      <c r="H36" s="6"/>
      <c r="I36" s="218"/>
      <c r="J36" s="219"/>
      <c r="K36" s="219"/>
      <c r="L36" s="219"/>
      <c r="M36" s="219"/>
      <c r="N36" s="219"/>
      <c r="O36" s="137"/>
      <c r="P36" s="267"/>
      <c r="Q36" s="267"/>
      <c r="R36" s="267"/>
      <c r="S36" s="267"/>
      <c r="T36" s="267"/>
      <c r="U36" s="139"/>
    </row>
    <row r="37" spans="2:21" x14ac:dyDescent="0.3">
      <c r="B37" s="393"/>
      <c r="C37" s="394"/>
      <c r="D37" s="394"/>
      <c r="E37" s="394"/>
      <c r="F37" s="394"/>
      <c r="G37" s="395"/>
      <c r="H37" s="6"/>
      <c r="I37" s="218"/>
      <c r="J37" s="219"/>
      <c r="K37" s="219"/>
      <c r="L37" s="219"/>
      <c r="M37" s="219"/>
      <c r="N37" s="219"/>
      <c r="O37" s="137"/>
      <c r="P37" s="267"/>
      <c r="Q37" s="267"/>
      <c r="R37" s="267"/>
      <c r="S37" s="267"/>
      <c r="T37" s="267"/>
      <c r="U37" s="139"/>
    </row>
    <row r="38" spans="2:21" x14ac:dyDescent="0.3">
      <c r="B38" s="393"/>
      <c r="C38" s="394"/>
      <c r="D38" s="394"/>
      <c r="E38" s="394"/>
      <c r="F38" s="394"/>
      <c r="G38" s="395"/>
      <c r="H38" s="6"/>
      <c r="I38" s="218"/>
      <c r="J38" s="219"/>
      <c r="K38" s="219"/>
      <c r="L38" s="219"/>
      <c r="M38" s="219"/>
      <c r="N38" s="219"/>
      <c r="O38" s="137"/>
      <c r="P38" s="138"/>
      <c r="Q38" s="138"/>
      <c r="R38" s="138"/>
      <c r="S38" s="138"/>
      <c r="T38" s="138"/>
      <c r="U38" s="139"/>
    </row>
    <row r="39" spans="2:21" x14ac:dyDescent="0.3">
      <c r="B39" s="396"/>
      <c r="C39" s="397"/>
      <c r="D39" s="397"/>
      <c r="E39" s="397"/>
      <c r="F39" s="397"/>
      <c r="G39" s="398"/>
      <c r="H39" s="6"/>
      <c r="I39" s="227"/>
      <c r="J39" s="228"/>
      <c r="K39" s="228"/>
      <c r="L39" s="228"/>
      <c r="M39" s="228"/>
      <c r="N39" s="228"/>
      <c r="O39" s="137"/>
      <c r="P39" s="138"/>
      <c r="Q39" s="138"/>
      <c r="R39" s="138"/>
      <c r="S39" s="138"/>
      <c r="T39" s="138"/>
      <c r="U39" s="139"/>
    </row>
    <row r="40" spans="2:21" x14ac:dyDescent="0.3">
      <c r="B40" s="5"/>
      <c r="C40" s="6"/>
      <c r="D40" s="6"/>
      <c r="E40" s="6"/>
      <c r="F40" s="6"/>
      <c r="G40" s="6"/>
      <c r="H40" s="6"/>
      <c r="I40" s="6"/>
      <c r="J40" s="6"/>
      <c r="K40" s="6"/>
      <c r="L40" s="6"/>
      <c r="M40" s="6"/>
      <c r="N40" s="6"/>
      <c r="O40" s="137"/>
      <c r="P40" s="138"/>
      <c r="Q40" s="138"/>
      <c r="R40" s="138"/>
      <c r="S40" s="138"/>
      <c r="T40" s="138"/>
      <c r="U40" s="139"/>
    </row>
    <row r="41" spans="2:21" x14ac:dyDescent="0.3">
      <c r="B41" s="5"/>
      <c r="C41" s="6"/>
      <c r="D41" s="6"/>
      <c r="E41" s="6"/>
      <c r="F41" s="6"/>
      <c r="G41" s="6"/>
      <c r="H41" s="6"/>
      <c r="I41" s="6"/>
      <c r="J41" s="6"/>
      <c r="K41" s="6"/>
      <c r="L41" s="6"/>
      <c r="M41" s="6"/>
      <c r="N41" s="6"/>
      <c r="O41" s="137"/>
      <c r="P41" s="138"/>
      <c r="Q41" s="138"/>
      <c r="R41" s="138"/>
      <c r="S41" s="138"/>
      <c r="T41" s="138"/>
      <c r="U41" s="139"/>
    </row>
    <row r="42" spans="2:21" x14ac:dyDescent="0.3">
      <c r="B42" s="25" t="s">
        <v>333</v>
      </c>
      <c r="C42" s="36"/>
      <c r="D42" s="36"/>
      <c r="E42" s="36"/>
      <c r="F42" s="36"/>
      <c r="G42" s="36"/>
      <c r="H42" s="36"/>
      <c r="I42" s="36"/>
      <c r="J42" s="36"/>
      <c r="K42" s="36"/>
      <c r="L42" s="36"/>
      <c r="M42" s="36"/>
      <c r="N42" s="36"/>
      <c r="O42" s="137"/>
      <c r="P42" s="138"/>
      <c r="Q42" s="138"/>
      <c r="R42" s="138"/>
      <c r="S42" s="138"/>
      <c r="T42" s="138"/>
      <c r="U42" s="139"/>
    </row>
    <row r="43" spans="2:21" x14ac:dyDescent="0.3">
      <c r="B43" s="5"/>
      <c r="C43" s="6"/>
      <c r="D43" s="6"/>
      <c r="E43" s="6"/>
      <c r="F43" s="6"/>
      <c r="G43" s="6"/>
      <c r="H43" s="6"/>
      <c r="I43" s="6"/>
      <c r="J43" s="6"/>
      <c r="K43" s="6"/>
      <c r="L43" s="6"/>
      <c r="M43" s="6"/>
      <c r="N43" s="6"/>
      <c r="O43" s="137"/>
      <c r="P43" s="138"/>
      <c r="Q43" s="138"/>
      <c r="R43" s="138"/>
      <c r="S43" s="138"/>
      <c r="T43" s="138"/>
      <c r="U43" s="139"/>
    </row>
    <row r="44" spans="2:21" s="106" customFormat="1" ht="47.25" x14ac:dyDescent="0.25">
      <c r="B44" s="277" t="s">
        <v>334</v>
      </c>
      <c r="C44" s="277"/>
      <c r="D44" s="277" t="s">
        <v>335</v>
      </c>
      <c r="E44" s="277"/>
      <c r="F44" s="277" t="s">
        <v>336</v>
      </c>
      <c r="G44" s="277"/>
      <c r="H44" s="107" t="s">
        <v>253</v>
      </c>
      <c r="I44" s="108" t="s">
        <v>289</v>
      </c>
      <c r="J44" s="108" t="s">
        <v>337</v>
      </c>
      <c r="K44" s="108" t="s">
        <v>338</v>
      </c>
      <c r="L44" s="108" t="s">
        <v>339</v>
      </c>
      <c r="M44" s="108" t="s">
        <v>340</v>
      </c>
      <c r="N44" s="129" t="s">
        <v>341</v>
      </c>
      <c r="O44" s="140"/>
      <c r="P44" s="141"/>
      <c r="Q44" s="141"/>
      <c r="R44" s="141"/>
      <c r="S44" s="141"/>
      <c r="T44" s="141"/>
      <c r="U44" s="142"/>
    </row>
    <row r="45" spans="2:21" x14ac:dyDescent="0.3">
      <c r="B45" s="345"/>
      <c r="C45" s="347"/>
      <c r="D45" s="345"/>
      <c r="E45" s="347"/>
      <c r="F45" s="344"/>
      <c r="G45" s="344"/>
      <c r="H45" s="359"/>
      <c r="I45" s="359"/>
      <c r="J45" s="399"/>
      <c r="K45" s="400"/>
      <c r="L45" s="400"/>
      <c r="M45" s="109">
        <f>K45-L45</f>
        <v>0</v>
      </c>
      <c r="N45" s="407"/>
      <c r="O45" s="146">
        <f>IF(M45&gt;0,1,0)</f>
        <v>0</v>
      </c>
      <c r="P45" s="138"/>
      <c r="Q45" s="138"/>
      <c r="R45" s="138"/>
      <c r="S45" s="138"/>
      <c r="T45" s="138"/>
      <c r="U45" s="139"/>
    </row>
    <row r="46" spans="2:21" x14ac:dyDescent="0.3">
      <c r="B46" s="345"/>
      <c r="C46" s="347"/>
      <c r="D46" s="345"/>
      <c r="E46" s="347"/>
      <c r="F46" s="344"/>
      <c r="G46" s="344"/>
      <c r="H46" s="359"/>
      <c r="I46" s="359"/>
      <c r="J46" s="399"/>
      <c r="K46" s="400"/>
      <c r="L46" s="400"/>
      <c r="M46" s="109">
        <f t="shared" ref="M46:M48" si="0">K46-L46</f>
        <v>0</v>
      </c>
      <c r="N46" s="407"/>
      <c r="O46" s="146">
        <f t="shared" ref="O46:O48" si="1">IF(M46&gt;0,1,0)</f>
        <v>0</v>
      </c>
      <c r="P46" s="138"/>
      <c r="Q46" s="138"/>
      <c r="R46" s="138"/>
      <c r="S46" s="138"/>
      <c r="T46" s="138"/>
      <c r="U46" s="139"/>
    </row>
    <row r="47" spans="2:21" x14ac:dyDescent="0.3">
      <c r="B47" s="345"/>
      <c r="C47" s="347"/>
      <c r="D47" s="345"/>
      <c r="E47" s="347"/>
      <c r="F47" s="344"/>
      <c r="G47" s="344"/>
      <c r="H47" s="359"/>
      <c r="I47" s="359"/>
      <c r="J47" s="399"/>
      <c r="K47" s="400"/>
      <c r="L47" s="400"/>
      <c r="M47" s="109">
        <f t="shared" si="0"/>
        <v>0</v>
      </c>
      <c r="N47" s="407"/>
      <c r="O47" s="146">
        <f t="shared" si="1"/>
        <v>0</v>
      </c>
      <c r="P47" s="138"/>
      <c r="Q47" s="138"/>
      <c r="R47" s="138"/>
      <c r="S47" s="138"/>
      <c r="T47" s="138"/>
      <c r="U47" s="139"/>
    </row>
    <row r="48" spans="2:21" ht="16.5" thickBot="1" x14ac:dyDescent="0.35">
      <c r="B48" s="401"/>
      <c r="C48" s="402"/>
      <c r="D48" s="401"/>
      <c r="E48" s="402"/>
      <c r="F48" s="403"/>
      <c r="G48" s="403"/>
      <c r="H48" s="404"/>
      <c r="I48" s="404"/>
      <c r="J48" s="405"/>
      <c r="K48" s="406"/>
      <c r="L48" s="406"/>
      <c r="M48" s="113">
        <f t="shared" si="0"/>
        <v>0</v>
      </c>
      <c r="N48" s="408"/>
      <c r="O48" s="146">
        <f t="shared" si="1"/>
        <v>0</v>
      </c>
      <c r="P48" s="138"/>
      <c r="Q48" s="138"/>
      <c r="R48" s="138"/>
      <c r="S48" s="138"/>
      <c r="T48" s="138"/>
      <c r="U48" s="139"/>
    </row>
    <row r="49" spans="2:22" ht="16.5" thickTop="1" x14ac:dyDescent="0.3">
      <c r="B49" s="271" t="s">
        <v>276</v>
      </c>
      <c r="C49" s="271"/>
      <c r="D49" s="271"/>
      <c r="E49" s="271"/>
      <c r="F49" s="271"/>
      <c r="G49" s="271"/>
      <c r="H49" s="271"/>
      <c r="I49" s="271"/>
      <c r="J49" s="203">
        <f>SUM(J45:J48)</f>
        <v>0</v>
      </c>
      <c r="K49" s="112">
        <f t="shared" ref="K49:N49" si="2">SUM(K45:K48)</f>
        <v>0</v>
      </c>
      <c r="L49" s="112">
        <f t="shared" si="2"/>
        <v>0</v>
      </c>
      <c r="M49" s="112">
        <f>K49-L49</f>
        <v>0</v>
      </c>
      <c r="N49" s="204">
        <f t="shared" si="2"/>
        <v>0</v>
      </c>
      <c r="O49" s="137"/>
      <c r="P49" s="138"/>
      <c r="Q49" s="138"/>
      <c r="R49" s="138"/>
      <c r="S49" s="138"/>
      <c r="T49" s="138"/>
      <c r="U49" s="139"/>
    </row>
    <row r="50" spans="2:22" x14ac:dyDescent="0.3">
      <c r="B50" s="5"/>
      <c r="C50" s="6"/>
      <c r="D50" s="6"/>
      <c r="E50" s="6"/>
      <c r="F50" s="6"/>
      <c r="G50" s="6"/>
      <c r="H50" s="6"/>
      <c r="I50" s="6"/>
      <c r="J50" s="6"/>
      <c r="K50" s="6"/>
      <c r="L50" s="6"/>
      <c r="M50" s="6"/>
      <c r="N50" s="6"/>
      <c r="O50" s="137"/>
      <c r="P50" s="138"/>
      <c r="Q50" s="138"/>
      <c r="R50" s="138"/>
      <c r="S50" s="138"/>
      <c r="T50" s="138"/>
      <c r="U50" s="139"/>
    </row>
    <row r="51" spans="2:22" x14ac:dyDescent="0.3">
      <c r="B51" s="48"/>
      <c r="C51" s="49"/>
      <c r="D51" s="49"/>
      <c r="E51" s="49"/>
      <c r="F51" s="49"/>
      <c r="G51" s="49"/>
      <c r="H51" s="49"/>
      <c r="I51" s="49"/>
      <c r="J51" s="49"/>
      <c r="K51" s="49"/>
      <c r="L51" s="49"/>
      <c r="M51" s="49"/>
      <c r="N51" s="49"/>
      <c r="O51" s="143"/>
      <c r="P51" s="144"/>
      <c r="Q51" s="144"/>
      <c r="R51" s="144"/>
      <c r="S51" s="144"/>
      <c r="T51" s="144"/>
      <c r="U51" s="145"/>
    </row>
    <row r="52" spans="2:22" x14ac:dyDescent="0.3">
      <c r="B52" s="272" t="s">
        <v>348</v>
      </c>
      <c r="C52" s="272"/>
      <c r="D52" s="272"/>
      <c r="E52" s="272"/>
      <c r="F52" s="272"/>
      <c r="G52" s="272"/>
      <c r="H52" s="272"/>
      <c r="I52" s="272"/>
      <c r="J52" s="272"/>
      <c r="K52" s="272"/>
      <c r="L52" s="272"/>
      <c r="M52" s="272"/>
      <c r="N52" s="272"/>
      <c r="O52" s="272"/>
      <c r="P52" s="272"/>
      <c r="Q52" s="272"/>
      <c r="R52" s="272"/>
      <c r="S52" s="272"/>
      <c r="T52" s="272"/>
      <c r="U52" s="272"/>
    </row>
    <row r="53" spans="2:22" x14ac:dyDescent="0.3">
      <c r="B53" s="47"/>
      <c r="C53" s="22"/>
      <c r="D53" s="22"/>
      <c r="E53" s="22"/>
      <c r="F53" s="22"/>
      <c r="G53" s="22"/>
      <c r="H53" s="22"/>
      <c r="I53" s="22"/>
      <c r="J53" s="22"/>
      <c r="K53" s="22"/>
      <c r="L53" s="22"/>
      <c r="M53" s="22"/>
      <c r="N53" s="22"/>
      <c r="O53" s="22"/>
      <c r="P53" s="22"/>
      <c r="Q53" s="22"/>
      <c r="R53" s="22"/>
      <c r="S53" s="22"/>
      <c r="T53" s="22"/>
      <c r="U53" s="23"/>
    </row>
    <row r="54" spans="2:22" x14ac:dyDescent="0.3">
      <c r="B54" s="273" t="s">
        <v>366</v>
      </c>
      <c r="C54" s="274"/>
      <c r="D54" s="274"/>
      <c r="E54" s="274"/>
      <c r="F54" s="274"/>
      <c r="G54" s="274"/>
      <c r="H54" s="274"/>
      <c r="I54" s="274"/>
      <c r="J54" s="274"/>
      <c r="K54" s="274"/>
      <c r="L54" s="274"/>
      <c r="M54" s="274"/>
      <c r="N54" s="274"/>
      <c r="O54" s="274"/>
      <c r="P54" s="274"/>
      <c r="Q54" s="274"/>
      <c r="R54" s="274"/>
      <c r="S54" s="274"/>
      <c r="T54" s="274"/>
      <c r="U54" s="275"/>
    </row>
    <row r="55" spans="2:22" x14ac:dyDescent="0.3">
      <c r="B55" s="273"/>
      <c r="C55" s="274"/>
      <c r="D55" s="274"/>
      <c r="E55" s="274"/>
      <c r="F55" s="274"/>
      <c r="G55" s="274"/>
      <c r="H55" s="274"/>
      <c r="I55" s="274"/>
      <c r="J55" s="274"/>
      <c r="K55" s="274"/>
      <c r="L55" s="274"/>
      <c r="M55" s="274"/>
      <c r="N55" s="274"/>
      <c r="O55" s="274"/>
      <c r="P55" s="274"/>
      <c r="Q55" s="274"/>
      <c r="R55" s="274"/>
      <c r="S55" s="274"/>
      <c r="T55" s="274"/>
      <c r="U55" s="275"/>
    </row>
    <row r="56" spans="2:22" x14ac:dyDescent="0.3">
      <c r="B56" s="273"/>
      <c r="C56" s="274"/>
      <c r="D56" s="274"/>
      <c r="E56" s="274"/>
      <c r="F56" s="274"/>
      <c r="G56" s="274"/>
      <c r="H56" s="274"/>
      <c r="I56" s="274"/>
      <c r="J56" s="274"/>
      <c r="K56" s="274"/>
      <c r="L56" s="274"/>
      <c r="M56" s="274"/>
      <c r="N56" s="274"/>
      <c r="O56" s="274"/>
      <c r="P56" s="274"/>
      <c r="Q56" s="274"/>
      <c r="R56" s="274"/>
      <c r="S56" s="274"/>
      <c r="T56" s="274"/>
      <c r="U56" s="275"/>
    </row>
    <row r="57" spans="2:22" x14ac:dyDescent="0.3">
      <c r="B57" s="5"/>
      <c r="C57" s="6"/>
      <c r="D57" s="6"/>
      <c r="E57" s="6"/>
      <c r="F57" s="6"/>
      <c r="G57" s="6"/>
      <c r="H57" s="6"/>
      <c r="I57" s="6"/>
      <c r="J57" s="6"/>
      <c r="K57" s="6"/>
      <c r="L57" s="6"/>
      <c r="M57" s="6"/>
      <c r="N57" s="6"/>
      <c r="O57" s="6"/>
      <c r="P57" s="6"/>
      <c r="Q57" s="6"/>
      <c r="R57" s="6"/>
      <c r="S57" s="6"/>
      <c r="T57" s="6"/>
      <c r="U57" s="7"/>
    </row>
    <row r="58" spans="2:22" ht="31.5" customHeight="1" x14ac:dyDescent="0.3">
      <c r="B58" s="130" t="s">
        <v>367</v>
      </c>
      <c r="C58" s="276" t="str">
        <f>_xlfn.CONCAT(B45," ",D45)</f>
        <v xml:space="preserve"> </v>
      </c>
      <c r="D58" s="276"/>
      <c r="E58" s="276"/>
      <c r="F58" s="276"/>
      <c r="G58" s="49"/>
      <c r="H58" s="49"/>
      <c r="I58" s="49"/>
      <c r="J58" s="49"/>
      <c r="K58" s="49"/>
      <c r="L58" s="49"/>
      <c r="M58" s="49"/>
      <c r="N58" s="49"/>
      <c r="O58" s="49"/>
      <c r="P58" s="49"/>
      <c r="Q58" s="49"/>
      <c r="R58" s="49"/>
      <c r="S58" s="49"/>
      <c r="T58" s="49"/>
      <c r="U58" s="24"/>
    </row>
    <row r="59" spans="2:22" ht="110.25" x14ac:dyDescent="0.3">
      <c r="B59" s="107" t="s">
        <v>259</v>
      </c>
      <c r="C59" s="107" t="s">
        <v>368</v>
      </c>
      <c r="D59" s="107" t="s">
        <v>349</v>
      </c>
      <c r="E59" s="107" t="s">
        <v>350</v>
      </c>
      <c r="F59" s="107" t="s">
        <v>351</v>
      </c>
      <c r="G59" s="107" t="s">
        <v>352</v>
      </c>
      <c r="H59" s="107" t="s">
        <v>353</v>
      </c>
      <c r="I59" s="107" t="s">
        <v>354</v>
      </c>
      <c r="J59" s="107" t="s">
        <v>355</v>
      </c>
      <c r="K59" s="107" t="s">
        <v>356</v>
      </c>
      <c r="L59" s="107" t="s">
        <v>357</v>
      </c>
      <c r="M59" s="107" t="s">
        <v>358</v>
      </c>
      <c r="N59" s="107" t="s">
        <v>359</v>
      </c>
      <c r="O59" s="107" t="s">
        <v>360</v>
      </c>
      <c r="P59" s="107" t="s">
        <v>361</v>
      </c>
      <c r="Q59" s="107" t="s">
        <v>369</v>
      </c>
      <c r="R59" s="107" t="s">
        <v>362</v>
      </c>
      <c r="S59" s="107" t="s">
        <v>363</v>
      </c>
      <c r="T59" s="107" t="s">
        <v>364</v>
      </c>
      <c r="U59" s="107" t="s">
        <v>365</v>
      </c>
    </row>
    <row r="60" spans="2:22" x14ac:dyDescent="0.3">
      <c r="B60" s="114" t="s">
        <v>260</v>
      </c>
      <c r="C60" s="409"/>
      <c r="D60" s="211">
        <f>$J$45</f>
        <v>0</v>
      </c>
      <c r="E60" s="110">
        <f>C60*D60</f>
        <v>0</v>
      </c>
      <c r="F60" s="110">
        <f>C60*$K$45</f>
        <v>0</v>
      </c>
      <c r="G60" s="110">
        <f>C60*$L$45</f>
        <v>0</v>
      </c>
      <c r="H60" s="110">
        <f>F60-G60</f>
        <v>0</v>
      </c>
      <c r="I60" s="115">
        <f>H60*0.003412</f>
        <v>0</v>
      </c>
      <c r="J60" s="110">
        <f>C60*$N$45</f>
        <v>0</v>
      </c>
      <c r="K60" s="409"/>
      <c r="L60" s="409"/>
      <c r="M60" s="409"/>
      <c r="N60" s="409"/>
      <c r="O60" s="409"/>
      <c r="P60" s="110">
        <f>SUM(K60:O60)</f>
        <v>0</v>
      </c>
      <c r="Q60" s="411">
        <v>0</v>
      </c>
      <c r="R60" s="117" t="str">
        <f>IFERROR(I60/E60,"")</f>
        <v/>
      </c>
      <c r="S60" s="117" t="str">
        <f>IFERROR(P60/E60,"")</f>
        <v/>
      </c>
      <c r="T60" s="117" t="str">
        <f>IFERROR(SUM(I60,P60)/E60,"")</f>
        <v/>
      </c>
      <c r="U60" s="205" t="str">
        <f>IFERROR(F60/PRODUCT($K$45*V60),"")</f>
        <v/>
      </c>
      <c r="V60" s="116">
        <v>744</v>
      </c>
    </row>
    <row r="61" spans="2:22" x14ac:dyDescent="0.3">
      <c r="B61" s="114" t="s">
        <v>261</v>
      </c>
      <c r="C61" s="409"/>
      <c r="D61" s="211">
        <f t="shared" ref="D61:D71" si="3">$J$45</f>
        <v>0</v>
      </c>
      <c r="E61" s="110">
        <f t="shared" ref="E61:E71" si="4">C61*D61</f>
        <v>0</v>
      </c>
      <c r="F61" s="110">
        <f t="shared" ref="F61:F71" si="5">C61*$K$45</f>
        <v>0</v>
      </c>
      <c r="G61" s="110">
        <f t="shared" ref="G61:G71" si="6">C61*$L$45</f>
        <v>0</v>
      </c>
      <c r="H61" s="110">
        <f t="shared" ref="H61:H71" si="7">F61-G61</f>
        <v>0</v>
      </c>
      <c r="I61" s="115">
        <f t="shared" ref="I61:I71" si="8">H61*0.003412</f>
        <v>0</v>
      </c>
      <c r="J61" s="110">
        <f t="shared" ref="J61:J71" si="9">C61*$N$45</f>
        <v>0</v>
      </c>
      <c r="K61" s="409"/>
      <c r="L61" s="409"/>
      <c r="M61" s="409"/>
      <c r="N61" s="409"/>
      <c r="O61" s="409"/>
      <c r="P61" s="110">
        <f t="shared" ref="P61:P71" si="10">SUM(K61:O61)</f>
        <v>0</v>
      </c>
      <c r="Q61" s="411">
        <v>0</v>
      </c>
      <c r="R61" s="117" t="str">
        <f t="shared" ref="R61:R71" si="11">IFERROR(I61/E61,"")</f>
        <v/>
      </c>
      <c r="S61" s="117" t="str">
        <f t="shared" ref="S61:S71" si="12">IFERROR(P61/E61,"")</f>
        <v/>
      </c>
      <c r="T61" s="117" t="str">
        <f t="shared" ref="T61:T71" si="13">IFERROR(SUM(I61,P61)/E61,"")</f>
        <v/>
      </c>
      <c r="U61" s="205" t="str">
        <f t="shared" ref="U61:U72" si="14">IFERROR(F61/PRODUCT($K$45*V61),"")</f>
        <v/>
      </c>
      <c r="V61" s="116">
        <v>672</v>
      </c>
    </row>
    <row r="62" spans="2:22" x14ac:dyDescent="0.3">
      <c r="B62" s="114" t="s">
        <v>262</v>
      </c>
      <c r="C62" s="409"/>
      <c r="D62" s="211">
        <f t="shared" si="3"/>
        <v>0</v>
      </c>
      <c r="E62" s="110">
        <f t="shared" si="4"/>
        <v>0</v>
      </c>
      <c r="F62" s="110">
        <f t="shared" si="5"/>
        <v>0</v>
      </c>
      <c r="G62" s="110">
        <f t="shared" si="6"/>
        <v>0</v>
      </c>
      <c r="H62" s="110">
        <f t="shared" si="7"/>
        <v>0</v>
      </c>
      <c r="I62" s="115">
        <f t="shared" si="8"/>
        <v>0</v>
      </c>
      <c r="J62" s="110">
        <f t="shared" si="9"/>
        <v>0</v>
      </c>
      <c r="K62" s="409"/>
      <c r="L62" s="409"/>
      <c r="M62" s="409"/>
      <c r="N62" s="409"/>
      <c r="O62" s="409"/>
      <c r="P62" s="110">
        <f t="shared" si="10"/>
        <v>0</v>
      </c>
      <c r="Q62" s="411">
        <v>0</v>
      </c>
      <c r="R62" s="117" t="str">
        <f t="shared" si="11"/>
        <v/>
      </c>
      <c r="S62" s="117" t="str">
        <f t="shared" si="12"/>
        <v/>
      </c>
      <c r="T62" s="117" t="str">
        <f t="shared" si="13"/>
        <v/>
      </c>
      <c r="U62" s="205" t="str">
        <f t="shared" si="14"/>
        <v/>
      </c>
      <c r="V62" s="116">
        <v>744</v>
      </c>
    </row>
    <row r="63" spans="2:22" x14ac:dyDescent="0.3">
      <c r="B63" s="114" t="s">
        <v>263</v>
      </c>
      <c r="C63" s="409"/>
      <c r="D63" s="211">
        <f t="shared" si="3"/>
        <v>0</v>
      </c>
      <c r="E63" s="110">
        <f t="shared" si="4"/>
        <v>0</v>
      </c>
      <c r="F63" s="110">
        <f t="shared" si="5"/>
        <v>0</v>
      </c>
      <c r="G63" s="110">
        <f t="shared" si="6"/>
        <v>0</v>
      </c>
      <c r="H63" s="110">
        <f t="shared" si="7"/>
        <v>0</v>
      </c>
      <c r="I63" s="115">
        <f t="shared" si="8"/>
        <v>0</v>
      </c>
      <c r="J63" s="110">
        <f t="shared" si="9"/>
        <v>0</v>
      </c>
      <c r="K63" s="409"/>
      <c r="L63" s="409"/>
      <c r="M63" s="409"/>
      <c r="N63" s="409"/>
      <c r="O63" s="409"/>
      <c r="P63" s="110">
        <f t="shared" si="10"/>
        <v>0</v>
      </c>
      <c r="Q63" s="411">
        <v>0</v>
      </c>
      <c r="R63" s="117" t="str">
        <f t="shared" si="11"/>
        <v/>
      </c>
      <c r="S63" s="117" t="str">
        <f t="shared" si="12"/>
        <v/>
      </c>
      <c r="T63" s="117" t="str">
        <f t="shared" si="13"/>
        <v/>
      </c>
      <c r="U63" s="205" t="str">
        <f t="shared" si="14"/>
        <v/>
      </c>
      <c r="V63" s="116">
        <v>720</v>
      </c>
    </row>
    <row r="64" spans="2:22" x14ac:dyDescent="0.3">
      <c r="B64" s="114" t="s">
        <v>264</v>
      </c>
      <c r="C64" s="409"/>
      <c r="D64" s="211">
        <f t="shared" si="3"/>
        <v>0</v>
      </c>
      <c r="E64" s="110">
        <f t="shared" si="4"/>
        <v>0</v>
      </c>
      <c r="F64" s="110">
        <f t="shared" si="5"/>
        <v>0</v>
      </c>
      <c r="G64" s="110">
        <f t="shared" si="6"/>
        <v>0</v>
      </c>
      <c r="H64" s="110">
        <f t="shared" si="7"/>
        <v>0</v>
      </c>
      <c r="I64" s="115">
        <f t="shared" si="8"/>
        <v>0</v>
      </c>
      <c r="J64" s="110">
        <f t="shared" si="9"/>
        <v>0</v>
      </c>
      <c r="K64" s="409"/>
      <c r="L64" s="409"/>
      <c r="M64" s="409"/>
      <c r="N64" s="409"/>
      <c r="O64" s="409"/>
      <c r="P64" s="110">
        <f t="shared" si="10"/>
        <v>0</v>
      </c>
      <c r="Q64" s="411">
        <v>0</v>
      </c>
      <c r="R64" s="117" t="str">
        <f t="shared" si="11"/>
        <v/>
      </c>
      <c r="S64" s="117" t="str">
        <f t="shared" si="12"/>
        <v/>
      </c>
      <c r="T64" s="117" t="str">
        <f t="shared" si="13"/>
        <v/>
      </c>
      <c r="U64" s="205" t="str">
        <f t="shared" si="14"/>
        <v/>
      </c>
      <c r="V64" s="116">
        <v>744</v>
      </c>
    </row>
    <row r="65" spans="2:22" x14ac:dyDescent="0.3">
      <c r="B65" s="114" t="s">
        <v>265</v>
      </c>
      <c r="C65" s="409"/>
      <c r="D65" s="211">
        <f t="shared" si="3"/>
        <v>0</v>
      </c>
      <c r="E65" s="110">
        <f t="shared" si="4"/>
        <v>0</v>
      </c>
      <c r="F65" s="110">
        <f t="shared" si="5"/>
        <v>0</v>
      </c>
      <c r="G65" s="110">
        <f t="shared" si="6"/>
        <v>0</v>
      </c>
      <c r="H65" s="110">
        <f t="shared" si="7"/>
        <v>0</v>
      </c>
      <c r="I65" s="115">
        <f t="shared" si="8"/>
        <v>0</v>
      </c>
      <c r="J65" s="110">
        <f t="shared" si="9"/>
        <v>0</v>
      </c>
      <c r="K65" s="409"/>
      <c r="L65" s="409"/>
      <c r="M65" s="409"/>
      <c r="N65" s="409"/>
      <c r="O65" s="409"/>
      <c r="P65" s="110">
        <f t="shared" si="10"/>
        <v>0</v>
      </c>
      <c r="Q65" s="411">
        <v>0</v>
      </c>
      <c r="R65" s="117" t="str">
        <f t="shared" si="11"/>
        <v/>
      </c>
      <c r="S65" s="117" t="str">
        <f t="shared" si="12"/>
        <v/>
      </c>
      <c r="T65" s="117" t="str">
        <f t="shared" si="13"/>
        <v/>
      </c>
      <c r="U65" s="205" t="str">
        <f t="shared" si="14"/>
        <v/>
      </c>
      <c r="V65" s="116">
        <v>720</v>
      </c>
    </row>
    <row r="66" spans="2:22" x14ac:dyDescent="0.3">
      <c r="B66" s="114" t="s">
        <v>266</v>
      </c>
      <c r="C66" s="409"/>
      <c r="D66" s="211">
        <f t="shared" si="3"/>
        <v>0</v>
      </c>
      <c r="E66" s="110">
        <f t="shared" si="4"/>
        <v>0</v>
      </c>
      <c r="F66" s="110">
        <f t="shared" si="5"/>
        <v>0</v>
      </c>
      <c r="G66" s="110">
        <f t="shared" si="6"/>
        <v>0</v>
      </c>
      <c r="H66" s="110">
        <f t="shared" si="7"/>
        <v>0</v>
      </c>
      <c r="I66" s="115">
        <f t="shared" si="8"/>
        <v>0</v>
      </c>
      <c r="J66" s="110">
        <f t="shared" si="9"/>
        <v>0</v>
      </c>
      <c r="K66" s="409"/>
      <c r="L66" s="409"/>
      <c r="M66" s="409"/>
      <c r="N66" s="409"/>
      <c r="O66" s="409"/>
      <c r="P66" s="110">
        <f t="shared" si="10"/>
        <v>0</v>
      </c>
      <c r="Q66" s="411">
        <v>0</v>
      </c>
      <c r="R66" s="117" t="str">
        <f t="shared" si="11"/>
        <v/>
      </c>
      <c r="S66" s="117" t="str">
        <f t="shared" si="12"/>
        <v/>
      </c>
      <c r="T66" s="117" t="str">
        <f t="shared" si="13"/>
        <v/>
      </c>
      <c r="U66" s="205" t="str">
        <f t="shared" si="14"/>
        <v/>
      </c>
      <c r="V66" s="116">
        <v>744</v>
      </c>
    </row>
    <row r="67" spans="2:22" x14ac:dyDescent="0.3">
      <c r="B67" s="114" t="s">
        <v>267</v>
      </c>
      <c r="C67" s="409"/>
      <c r="D67" s="211">
        <f t="shared" si="3"/>
        <v>0</v>
      </c>
      <c r="E67" s="110">
        <f t="shared" si="4"/>
        <v>0</v>
      </c>
      <c r="F67" s="110">
        <f t="shared" si="5"/>
        <v>0</v>
      </c>
      <c r="G67" s="110">
        <f t="shared" si="6"/>
        <v>0</v>
      </c>
      <c r="H67" s="110">
        <f t="shared" si="7"/>
        <v>0</v>
      </c>
      <c r="I67" s="115">
        <f t="shared" si="8"/>
        <v>0</v>
      </c>
      <c r="J67" s="110">
        <f t="shared" si="9"/>
        <v>0</v>
      </c>
      <c r="K67" s="409"/>
      <c r="L67" s="409"/>
      <c r="M67" s="409"/>
      <c r="N67" s="409"/>
      <c r="O67" s="409"/>
      <c r="P67" s="110">
        <f t="shared" si="10"/>
        <v>0</v>
      </c>
      <c r="Q67" s="411">
        <v>0</v>
      </c>
      <c r="R67" s="117" t="str">
        <f t="shared" si="11"/>
        <v/>
      </c>
      <c r="S67" s="117" t="str">
        <f t="shared" si="12"/>
        <v/>
      </c>
      <c r="T67" s="117" t="str">
        <f t="shared" si="13"/>
        <v/>
      </c>
      <c r="U67" s="205" t="str">
        <f t="shared" si="14"/>
        <v/>
      </c>
      <c r="V67" s="116">
        <v>744</v>
      </c>
    </row>
    <row r="68" spans="2:22" x14ac:dyDescent="0.3">
      <c r="B68" s="114" t="s">
        <v>268</v>
      </c>
      <c r="C68" s="409"/>
      <c r="D68" s="211">
        <f t="shared" si="3"/>
        <v>0</v>
      </c>
      <c r="E68" s="110">
        <f t="shared" si="4"/>
        <v>0</v>
      </c>
      <c r="F68" s="110">
        <f t="shared" si="5"/>
        <v>0</v>
      </c>
      <c r="G68" s="110">
        <f t="shared" si="6"/>
        <v>0</v>
      </c>
      <c r="H68" s="110">
        <f t="shared" si="7"/>
        <v>0</v>
      </c>
      <c r="I68" s="115">
        <f t="shared" si="8"/>
        <v>0</v>
      </c>
      <c r="J68" s="110">
        <f t="shared" si="9"/>
        <v>0</v>
      </c>
      <c r="K68" s="409"/>
      <c r="L68" s="409"/>
      <c r="M68" s="409"/>
      <c r="N68" s="409"/>
      <c r="O68" s="409"/>
      <c r="P68" s="110">
        <f t="shared" si="10"/>
        <v>0</v>
      </c>
      <c r="Q68" s="411">
        <v>0</v>
      </c>
      <c r="R68" s="117" t="str">
        <f t="shared" si="11"/>
        <v/>
      </c>
      <c r="S68" s="117" t="str">
        <f t="shared" si="12"/>
        <v/>
      </c>
      <c r="T68" s="117" t="str">
        <f t="shared" si="13"/>
        <v/>
      </c>
      <c r="U68" s="205" t="str">
        <f t="shared" si="14"/>
        <v/>
      </c>
      <c r="V68" s="116">
        <v>720</v>
      </c>
    </row>
    <row r="69" spans="2:22" x14ac:dyDescent="0.3">
      <c r="B69" s="114" t="s">
        <v>269</v>
      </c>
      <c r="C69" s="409"/>
      <c r="D69" s="211">
        <f t="shared" si="3"/>
        <v>0</v>
      </c>
      <c r="E69" s="110">
        <f t="shared" si="4"/>
        <v>0</v>
      </c>
      <c r="F69" s="110">
        <f t="shared" si="5"/>
        <v>0</v>
      </c>
      <c r="G69" s="110">
        <f t="shared" si="6"/>
        <v>0</v>
      </c>
      <c r="H69" s="110">
        <f t="shared" si="7"/>
        <v>0</v>
      </c>
      <c r="I69" s="115">
        <f t="shared" si="8"/>
        <v>0</v>
      </c>
      <c r="J69" s="110">
        <f t="shared" si="9"/>
        <v>0</v>
      </c>
      <c r="K69" s="409"/>
      <c r="L69" s="409"/>
      <c r="M69" s="409"/>
      <c r="N69" s="409"/>
      <c r="O69" s="409"/>
      <c r="P69" s="110">
        <f t="shared" si="10"/>
        <v>0</v>
      </c>
      <c r="Q69" s="411">
        <v>0</v>
      </c>
      <c r="R69" s="117" t="str">
        <f t="shared" si="11"/>
        <v/>
      </c>
      <c r="S69" s="117" t="str">
        <f t="shared" si="12"/>
        <v/>
      </c>
      <c r="T69" s="117" t="str">
        <f t="shared" si="13"/>
        <v/>
      </c>
      <c r="U69" s="205" t="str">
        <f t="shared" si="14"/>
        <v/>
      </c>
      <c r="V69" s="116">
        <v>744</v>
      </c>
    </row>
    <row r="70" spans="2:22" x14ac:dyDescent="0.3">
      <c r="B70" s="114" t="s">
        <v>270</v>
      </c>
      <c r="C70" s="409"/>
      <c r="D70" s="211">
        <f t="shared" si="3"/>
        <v>0</v>
      </c>
      <c r="E70" s="110">
        <f t="shared" si="4"/>
        <v>0</v>
      </c>
      <c r="F70" s="110">
        <f t="shared" si="5"/>
        <v>0</v>
      </c>
      <c r="G70" s="110">
        <f t="shared" si="6"/>
        <v>0</v>
      </c>
      <c r="H70" s="110">
        <f t="shared" si="7"/>
        <v>0</v>
      </c>
      <c r="I70" s="115">
        <f t="shared" si="8"/>
        <v>0</v>
      </c>
      <c r="J70" s="110">
        <f t="shared" si="9"/>
        <v>0</v>
      </c>
      <c r="K70" s="409"/>
      <c r="L70" s="409"/>
      <c r="M70" s="409"/>
      <c r="N70" s="409"/>
      <c r="O70" s="409"/>
      <c r="P70" s="110">
        <f t="shared" si="10"/>
        <v>0</v>
      </c>
      <c r="Q70" s="411">
        <v>0</v>
      </c>
      <c r="R70" s="117" t="str">
        <f t="shared" si="11"/>
        <v/>
      </c>
      <c r="S70" s="117" t="str">
        <f t="shared" si="12"/>
        <v/>
      </c>
      <c r="T70" s="117" t="str">
        <f t="shared" si="13"/>
        <v/>
      </c>
      <c r="U70" s="205" t="str">
        <f t="shared" si="14"/>
        <v/>
      </c>
      <c r="V70" s="116">
        <v>720</v>
      </c>
    </row>
    <row r="71" spans="2:22" ht="16.5" thickBot="1" x14ac:dyDescent="0.35">
      <c r="B71" s="123" t="s">
        <v>271</v>
      </c>
      <c r="C71" s="410"/>
      <c r="D71" s="212">
        <f t="shared" si="3"/>
        <v>0</v>
      </c>
      <c r="E71" s="124">
        <f t="shared" si="4"/>
        <v>0</v>
      </c>
      <c r="F71" s="124">
        <f t="shared" si="5"/>
        <v>0</v>
      </c>
      <c r="G71" s="124">
        <f t="shared" si="6"/>
        <v>0</v>
      </c>
      <c r="H71" s="124">
        <f t="shared" si="7"/>
        <v>0</v>
      </c>
      <c r="I71" s="125">
        <f t="shared" si="8"/>
        <v>0</v>
      </c>
      <c r="J71" s="124">
        <f t="shared" si="9"/>
        <v>0</v>
      </c>
      <c r="K71" s="410"/>
      <c r="L71" s="410"/>
      <c r="M71" s="410"/>
      <c r="N71" s="410"/>
      <c r="O71" s="410"/>
      <c r="P71" s="124">
        <f t="shared" si="10"/>
        <v>0</v>
      </c>
      <c r="Q71" s="412">
        <v>0</v>
      </c>
      <c r="R71" s="126" t="str">
        <f t="shared" si="11"/>
        <v/>
      </c>
      <c r="S71" s="126" t="str">
        <f t="shared" si="12"/>
        <v/>
      </c>
      <c r="T71" s="126" t="str">
        <f t="shared" si="13"/>
        <v/>
      </c>
      <c r="U71" s="206" t="str">
        <f t="shared" si="14"/>
        <v/>
      </c>
      <c r="V71" s="116">
        <v>744</v>
      </c>
    </row>
    <row r="72" spans="2:22" s="119" customFormat="1" ht="16.5" thickTop="1" x14ac:dyDescent="0.3">
      <c r="B72" s="120" t="s">
        <v>276</v>
      </c>
      <c r="C72" s="121">
        <f>SUM(C60:C71)</f>
        <v>0</v>
      </c>
      <c r="D72" s="120"/>
      <c r="E72" s="121">
        <f>SUM(E60:E71)</f>
        <v>0</v>
      </c>
      <c r="F72" s="121">
        <f t="shared" ref="F72:J72" si="15">SUM(F60:F71)</f>
        <v>0</v>
      </c>
      <c r="G72" s="121">
        <f t="shared" si="15"/>
        <v>0</v>
      </c>
      <c r="H72" s="121">
        <f t="shared" si="15"/>
        <v>0</v>
      </c>
      <c r="I72" s="121">
        <f t="shared" si="15"/>
        <v>0</v>
      </c>
      <c r="J72" s="121">
        <f t="shared" si="15"/>
        <v>0</v>
      </c>
      <c r="K72" s="121">
        <f>SUM(K60:K71)</f>
        <v>0</v>
      </c>
      <c r="L72" s="121">
        <f t="shared" ref="L72:P72" si="16">SUM(L60:L71)</f>
        <v>0</v>
      </c>
      <c r="M72" s="121">
        <f t="shared" si="16"/>
        <v>0</v>
      </c>
      <c r="N72" s="121">
        <f t="shared" si="16"/>
        <v>0</v>
      </c>
      <c r="O72" s="121">
        <f t="shared" si="16"/>
        <v>0</v>
      </c>
      <c r="P72" s="121">
        <f t="shared" si="16"/>
        <v>0</v>
      </c>
      <c r="Q72" s="122">
        <f>IFERROR(AVERAGE(Q60:Q71),0)</f>
        <v>0</v>
      </c>
      <c r="R72" s="122" t="str">
        <f t="shared" ref="R72" si="17">IFERROR(I72/E72,"")</f>
        <v/>
      </c>
      <c r="S72" s="122" t="str">
        <f t="shared" ref="S72" si="18">IFERROR(P72/E72,"")</f>
        <v/>
      </c>
      <c r="T72" s="122" t="str">
        <f t="shared" ref="T72" si="19">IFERROR(SUM(I72,P72)/E72,"")</f>
        <v/>
      </c>
      <c r="U72" s="207" t="str">
        <f t="shared" si="14"/>
        <v/>
      </c>
      <c r="V72" s="118">
        <f>SUM(V60:V71)</f>
        <v>8760</v>
      </c>
    </row>
    <row r="74" spans="2:22" ht="31.5" customHeight="1" x14ac:dyDescent="0.3">
      <c r="B74" s="127" t="s">
        <v>370</v>
      </c>
      <c r="C74" s="278" t="str">
        <f>_xlfn.CONCAT(B46," ",D46)</f>
        <v xml:space="preserve"> </v>
      </c>
      <c r="D74" s="278"/>
      <c r="E74" s="278"/>
      <c r="F74" s="278"/>
    </row>
    <row r="75" spans="2:22" ht="110.25" x14ac:dyDescent="0.3">
      <c r="B75" s="107" t="s">
        <v>259</v>
      </c>
      <c r="C75" s="107" t="s">
        <v>368</v>
      </c>
      <c r="D75" s="107" t="s">
        <v>349</v>
      </c>
      <c r="E75" s="107" t="s">
        <v>350</v>
      </c>
      <c r="F75" s="107" t="s">
        <v>351</v>
      </c>
      <c r="G75" s="107" t="s">
        <v>352</v>
      </c>
      <c r="H75" s="107" t="s">
        <v>353</v>
      </c>
      <c r="I75" s="107" t="s">
        <v>354</v>
      </c>
      <c r="J75" s="107" t="s">
        <v>355</v>
      </c>
      <c r="K75" s="107" t="s">
        <v>356</v>
      </c>
      <c r="L75" s="107" t="s">
        <v>357</v>
      </c>
      <c r="M75" s="107" t="s">
        <v>358</v>
      </c>
      <c r="N75" s="107" t="s">
        <v>359</v>
      </c>
      <c r="O75" s="107" t="s">
        <v>360</v>
      </c>
      <c r="P75" s="107" t="s">
        <v>361</v>
      </c>
      <c r="Q75" s="107" t="s">
        <v>369</v>
      </c>
      <c r="R75" s="107" t="s">
        <v>362</v>
      </c>
      <c r="S75" s="107" t="s">
        <v>363</v>
      </c>
      <c r="T75" s="107" t="s">
        <v>364</v>
      </c>
      <c r="U75" s="107" t="s">
        <v>365</v>
      </c>
    </row>
    <row r="76" spans="2:22" x14ac:dyDescent="0.3">
      <c r="B76" s="114" t="s">
        <v>260</v>
      </c>
      <c r="C76" s="409"/>
      <c r="D76" s="211">
        <f t="shared" ref="D76:D87" si="20">$J$46</f>
        <v>0</v>
      </c>
      <c r="E76" s="110">
        <f>C76*D76</f>
        <v>0</v>
      </c>
      <c r="F76" s="110">
        <f t="shared" ref="F76:F87" si="21">C76*$K$46</f>
        <v>0</v>
      </c>
      <c r="G76" s="110">
        <f t="shared" ref="G76:G87" si="22">C76*$L$46</f>
        <v>0</v>
      </c>
      <c r="H76" s="110">
        <f>F76-G76</f>
        <v>0</v>
      </c>
      <c r="I76" s="115">
        <f>H76*0.003412</f>
        <v>0</v>
      </c>
      <c r="J76" s="110">
        <f t="shared" ref="J76:J87" si="23">C76*$N$46</f>
        <v>0</v>
      </c>
      <c r="K76" s="409"/>
      <c r="L76" s="409"/>
      <c r="M76" s="409"/>
      <c r="N76" s="409"/>
      <c r="O76" s="409"/>
      <c r="P76" s="110">
        <f>SUM(K76:O76)</f>
        <v>0</v>
      </c>
      <c r="Q76" s="411">
        <v>0</v>
      </c>
      <c r="R76" s="117" t="str">
        <f>IFERROR(I76/E76,"")</f>
        <v/>
      </c>
      <c r="S76" s="117" t="str">
        <f>IFERROR(P76/E76,"")</f>
        <v/>
      </c>
      <c r="T76" s="117" t="str">
        <f>IFERROR(SUM(I76,P76)/E76,"")</f>
        <v/>
      </c>
      <c r="U76" s="205" t="str">
        <f t="shared" ref="U76:U88" si="24">IFERROR(F76/PRODUCT($K$46*V76),"")</f>
        <v/>
      </c>
      <c r="V76" s="116">
        <v>744</v>
      </c>
    </row>
    <row r="77" spans="2:22" x14ac:dyDescent="0.3">
      <c r="B77" s="114" t="s">
        <v>261</v>
      </c>
      <c r="C77" s="409"/>
      <c r="D77" s="211">
        <f t="shared" si="20"/>
        <v>0</v>
      </c>
      <c r="E77" s="110">
        <f t="shared" ref="E77:E87" si="25">C77*D77</f>
        <v>0</v>
      </c>
      <c r="F77" s="110">
        <f t="shared" si="21"/>
        <v>0</v>
      </c>
      <c r="G77" s="110">
        <f t="shared" si="22"/>
        <v>0</v>
      </c>
      <c r="H77" s="110">
        <f t="shared" ref="H77:H87" si="26">F77-G77</f>
        <v>0</v>
      </c>
      <c r="I77" s="115">
        <f t="shared" ref="I77:I87" si="27">H77*0.003412</f>
        <v>0</v>
      </c>
      <c r="J77" s="110">
        <f t="shared" si="23"/>
        <v>0</v>
      </c>
      <c r="K77" s="409"/>
      <c r="L77" s="409"/>
      <c r="M77" s="409"/>
      <c r="N77" s="409"/>
      <c r="O77" s="409"/>
      <c r="P77" s="110">
        <f t="shared" ref="P77:P87" si="28">SUM(K77:O77)</f>
        <v>0</v>
      </c>
      <c r="Q77" s="411">
        <v>0</v>
      </c>
      <c r="R77" s="117" t="str">
        <f t="shared" ref="R77:R88" si="29">IFERROR(I77/E77,"")</f>
        <v/>
      </c>
      <c r="S77" s="117" t="str">
        <f t="shared" ref="S77:S88" si="30">IFERROR(P77/E77,"")</f>
        <v/>
      </c>
      <c r="T77" s="117" t="str">
        <f t="shared" ref="T77:T88" si="31">IFERROR(SUM(I77,P77)/E77,"")</f>
        <v/>
      </c>
      <c r="U77" s="205" t="str">
        <f t="shared" si="24"/>
        <v/>
      </c>
      <c r="V77" s="116">
        <v>672</v>
      </c>
    </row>
    <row r="78" spans="2:22" x14ac:dyDescent="0.3">
      <c r="B78" s="114" t="s">
        <v>262</v>
      </c>
      <c r="C78" s="409"/>
      <c r="D78" s="211">
        <f t="shared" si="20"/>
        <v>0</v>
      </c>
      <c r="E78" s="110">
        <f t="shared" si="25"/>
        <v>0</v>
      </c>
      <c r="F78" s="110">
        <f t="shared" si="21"/>
        <v>0</v>
      </c>
      <c r="G78" s="110">
        <f t="shared" si="22"/>
        <v>0</v>
      </c>
      <c r="H78" s="110">
        <f t="shared" si="26"/>
        <v>0</v>
      </c>
      <c r="I78" s="115">
        <f t="shared" si="27"/>
        <v>0</v>
      </c>
      <c r="J78" s="110">
        <f t="shared" si="23"/>
        <v>0</v>
      </c>
      <c r="K78" s="409"/>
      <c r="L78" s="409"/>
      <c r="M78" s="409"/>
      <c r="N78" s="409"/>
      <c r="O78" s="409"/>
      <c r="P78" s="110">
        <f t="shared" si="28"/>
        <v>0</v>
      </c>
      <c r="Q78" s="411">
        <v>0</v>
      </c>
      <c r="R78" s="117" t="str">
        <f t="shared" si="29"/>
        <v/>
      </c>
      <c r="S78" s="117" t="str">
        <f t="shared" si="30"/>
        <v/>
      </c>
      <c r="T78" s="117" t="str">
        <f t="shared" si="31"/>
        <v/>
      </c>
      <c r="U78" s="205" t="str">
        <f t="shared" si="24"/>
        <v/>
      </c>
      <c r="V78" s="116">
        <v>744</v>
      </c>
    </row>
    <row r="79" spans="2:22" x14ac:dyDescent="0.3">
      <c r="B79" s="114" t="s">
        <v>263</v>
      </c>
      <c r="C79" s="409"/>
      <c r="D79" s="211">
        <f t="shared" si="20"/>
        <v>0</v>
      </c>
      <c r="E79" s="110">
        <f t="shared" si="25"/>
        <v>0</v>
      </c>
      <c r="F79" s="110">
        <f t="shared" si="21"/>
        <v>0</v>
      </c>
      <c r="G79" s="110">
        <f t="shared" si="22"/>
        <v>0</v>
      </c>
      <c r="H79" s="110">
        <f t="shared" si="26"/>
        <v>0</v>
      </c>
      <c r="I79" s="115">
        <f t="shared" si="27"/>
        <v>0</v>
      </c>
      <c r="J79" s="110">
        <f t="shared" si="23"/>
        <v>0</v>
      </c>
      <c r="K79" s="409"/>
      <c r="L79" s="409"/>
      <c r="M79" s="409"/>
      <c r="N79" s="409"/>
      <c r="O79" s="409"/>
      <c r="P79" s="110">
        <f t="shared" si="28"/>
        <v>0</v>
      </c>
      <c r="Q79" s="411">
        <v>0</v>
      </c>
      <c r="R79" s="117" t="str">
        <f t="shared" si="29"/>
        <v/>
      </c>
      <c r="S79" s="117" t="str">
        <f t="shared" si="30"/>
        <v/>
      </c>
      <c r="T79" s="117" t="str">
        <f t="shared" si="31"/>
        <v/>
      </c>
      <c r="U79" s="205" t="str">
        <f t="shared" si="24"/>
        <v/>
      </c>
      <c r="V79" s="116">
        <v>720</v>
      </c>
    </row>
    <row r="80" spans="2:22" x14ac:dyDescent="0.3">
      <c r="B80" s="114" t="s">
        <v>264</v>
      </c>
      <c r="C80" s="409"/>
      <c r="D80" s="211">
        <f t="shared" si="20"/>
        <v>0</v>
      </c>
      <c r="E80" s="110">
        <f t="shared" si="25"/>
        <v>0</v>
      </c>
      <c r="F80" s="110">
        <f t="shared" si="21"/>
        <v>0</v>
      </c>
      <c r="G80" s="110">
        <f t="shared" si="22"/>
        <v>0</v>
      </c>
      <c r="H80" s="110">
        <f t="shared" si="26"/>
        <v>0</v>
      </c>
      <c r="I80" s="115">
        <f t="shared" si="27"/>
        <v>0</v>
      </c>
      <c r="J80" s="110">
        <f t="shared" si="23"/>
        <v>0</v>
      </c>
      <c r="K80" s="409"/>
      <c r="L80" s="409"/>
      <c r="M80" s="409"/>
      <c r="N80" s="409"/>
      <c r="O80" s="409"/>
      <c r="P80" s="110">
        <f t="shared" si="28"/>
        <v>0</v>
      </c>
      <c r="Q80" s="411">
        <v>0</v>
      </c>
      <c r="R80" s="117" t="str">
        <f t="shared" si="29"/>
        <v/>
      </c>
      <c r="S80" s="117" t="str">
        <f t="shared" si="30"/>
        <v/>
      </c>
      <c r="T80" s="117" t="str">
        <f t="shared" si="31"/>
        <v/>
      </c>
      <c r="U80" s="205" t="str">
        <f t="shared" si="24"/>
        <v/>
      </c>
      <c r="V80" s="116">
        <v>744</v>
      </c>
    </row>
    <row r="81" spans="2:22" x14ac:dyDescent="0.3">
      <c r="B81" s="114" t="s">
        <v>265</v>
      </c>
      <c r="C81" s="409"/>
      <c r="D81" s="211">
        <f t="shared" si="20"/>
        <v>0</v>
      </c>
      <c r="E81" s="110">
        <f t="shared" si="25"/>
        <v>0</v>
      </c>
      <c r="F81" s="110">
        <f t="shared" si="21"/>
        <v>0</v>
      </c>
      <c r="G81" s="110">
        <f t="shared" si="22"/>
        <v>0</v>
      </c>
      <c r="H81" s="110">
        <f t="shared" si="26"/>
        <v>0</v>
      </c>
      <c r="I81" s="115">
        <f t="shared" si="27"/>
        <v>0</v>
      </c>
      <c r="J81" s="110">
        <f t="shared" si="23"/>
        <v>0</v>
      </c>
      <c r="K81" s="409"/>
      <c r="L81" s="409"/>
      <c r="M81" s="409"/>
      <c r="N81" s="409"/>
      <c r="O81" s="409"/>
      <c r="P81" s="110">
        <f t="shared" si="28"/>
        <v>0</v>
      </c>
      <c r="Q81" s="411">
        <v>0</v>
      </c>
      <c r="R81" s="117" t="str">
        <f t="shared" si="29"/>
        <v/>
      </c>
      <c r="S81" s="117" t="str">
        <f t="shared" si="30"/>
        <v/>
      </c>
      <c r="T81" s="117" t="str">
        <f t="shared" si="31"/>
        <v/>
      </c>
      <c r="U81" s="205" t="str">
        <f t="shared" si="24"/>
        <v/>
      </c>
      <c r="V81" s="116">
        <v>720</v>
      </c>
    </row>
    <row r="82" spans="2:22" x14ac:dyDescent="0.3">
      <c r="B82" s="114" t="s">
        <v>266</v>
      </c>
      <c r="C82" s="409"/>
      <c r="D82" s="211">
        <f t="shared" si="20"/>
        <v>0</v>
      </c>
      <c r="E82" s="110">
        <f t="shared" si="25"/>
        <v>0</v>
      </c>
      <c r="F82" s="110">
        <f t="shared" si="21"/>
        <v>0</v>
      </c>
      <c r="G82" s="110">
        <f t="shared" si="22"/>
        <v>0</v>
      </c>
      <c r="H82" s="110">
        <f t="shared" si="26"/>
        <v>0</v>
      </c>
      <c r="I82" s="115">
        <f t="shared" si="27"/>
        <v>0</v>
      </c>
      <c r="J82" s="110">
        <f t="shared" si="23"/>
        <v>0</v>
      </c>
      <c r="K82" s="409"/>
      <c r="L82" s="409"/>
      <c r="M82" s="409"/>
      <c r="N82" s="409"/>
      <c r="O82" s="409"/>
      <c r="P82" s="110">
        <f t="shared" si="28"/>
        <v>0</v>
      </c>
      <c r="Q82" s="411">
        <v>0</v>
      </c>
      <c r="R82" s="117" t="str">
        <f t="shared" si="29"/>
        <v/>
      </c>
      <c r="S82" s="117" t="str">
        <f t="shared" si="30"/>
        <v/>
      </c>
      <c r="T82" s="117" t="str">
        <f t="shared" si="31"/>
        <v/>
      </c>
      <c r="U82" s="205" t="str">
        <f t="shared" si="24"/>
        <v/>
      </c>
      <c r="V82" s="116">
        <v>744</v>
      </c>
    </row>
    <row r="83" spans="2:22" x14ac:dyDescent="0.3">
      <c r="B83" s="114" t="s">
        <v>267</v>
      </c>
      <c r="C83" s="409"/>
      <c r="D83" s="211">
        <f t="shared" si="20"/>
        <v>0</v>
      </c>
      <c r="E83" s="110">
        <f t="shared" si="25"/>
        <v>0</v>
      </c>
      <c r="F83" s="110">
        <f t="shared" si="21"/>
        <v>0</v>
      </c>
      <c r="G83" s="110">
        <f t="shared" si="22"/>
        <v>0</v>
      </c>
      <c r="H83" s="110">
        <f t="shared" si="26"/>
        <v>0</v>
      </c>
      <c r="I83" s="115">
        <f t="shared" si="27"/>
        <v>0</v>
      </c>
      <c r="J83" s="110">
        <f t="shared" si="23"/>
        <v>0</v>
      </c>
      <c r="K83" s="409"/>
      <c r="L83" s="409"/>
      <c r="M83" s="409"/>
      <c r="N83" s="409"/>
      <c r="O83" s="409"/>
      <c r="P83" s="110">
        <f t="shared" si="28"/>
        <v>0</v>
      </c>
      <c r="Q83" s="411">
        <v>0</v>
      </c>
      <c r="R83" s="117" t="str">
        <f t="shared" si="29"/>
        <v/>
      </c>
      <c r="S83" s="117" t="str">
        <f t="shared" si="30"/>
        <v/>
      </c>
      <c r="T83" s="117" t="str">
        <f t="shared" si="31"/>
        <v/>
      </c>
      <c r="U83" s="205" t="str">
        <f t="shared" si="24"/>
        <v/>
      </c>
      <c r="V83" s="116">
        <v>744</v>
      </c>
    </row>
    <row r="84" spans="2:22" x14ac:dyDescent="0.3">
      <c r="B84" s="114" t="s">
        <v>268</v>
      </c>
      <c r="C84" s="409"/>
      <c r="D84" s="211">
        <f t="shared" si="20"/>
        <v>0</v>
      </c>
      <c r="E84" s="110">
        <f t="shared" si="25"/>
        <v>0</v>
      </c>
      <c r="F84" s="110">
        <f t="shared" si="21"/>
        <v>0</v>
      </c>
      <c r="G84" s="110">
        <f t="shared" si="22"/>
        <v>0</v>
      </c>
      <c r="H84" s="110">
        <f t="shared" si="26"/>
        <v>0</v>
      </c>
      <c r="I84" s="115">
        <f t="shared" si="27"/>
        <v>0</v>
      </c>
      <c r="J84" s="110">
        <f t="shared" si="23"/>
        <v>0</v>
      </c>
      <c r="K84" s="409"/>
      <c r="L84" s="409"/>
      <c r="M84" s="409"/>
      <c r="N84" s="409"/>
      <c r="O84" s="409"/>
      <c r="P84" s="110">
        <f t="shared" si="28"/>
        <v>0</v>
      </c>
      <c r="Q84" s="411">
        <v>0</v>
      </c>
      <c r="R84" s="117" t="str">
        <f t="shared" si="29"/>
        <v/>
      </c>
      <c r="S84" s="117" t="str">
        <f t="shared" si="30"/>
        <v/>
      </c>
      <c r="T84" s="117" t="str">
        <f t="shared" si="31"/>
        <v/>
      </c>
      <c r="U84" s="205" t="str">
        <f t="shared" si="24"/>
        <v/>
      </c>
      <c r="V84" s="116">
        <v>720</v>
      </c>
    </row>
    <row r="85" spans="2:22" x14ac:dyDescent="0.3">
      <c r="B85" s="114" t="s">
        <v>269</v>
      </c>
      <c r="C85" s="409"/>
      <c r="D85" s="211">
        <f t="shared" si="20"/>
        <v>0</v>
      </c>
      <c r="E85" s="110">
        <f t="shared" si="25"/>
        <v>0</v>
      </c>
      <c r="F85" s="110">
        <f t="shared" si="21"/>
        <v>0</v>
      </c>
      <c r="G85" s="110">
        <f t="shared" si="22"/>
        <v>0</v>
      </c>
      <c r="H85" s="110">
        <f t="shared" si="26"/>
        <v>0</v>
      </c>
      <c r="I85" s="115">
        <f t="shared" si="27"/>
        <v>0</v>
      </c>
      <c r="J85" s="110">
        <f t="shared" si="23"/>
        <v>0</v>
      </c>
      <c r="K85" s="409"/>
      <c r="L85" s="409"/>
      <c r="M85" s="409"/>
      <c r="N85" s="409"/>
      <c r="O85" s="409"/>
      <c r="P85" s="110">
        <f t="shared" si="28"/>
        <v>0</v>
      </c>
      <c r="Q85" s="411">
        <v>0</v>
      </c>
      <c r="R85" s="117" t="str">
        <f t="shared" si="29"/>
        <v/>
      </c>
      <c r="S85" s="117" t="str">
        <f t="shared" si="30"/>
        <v/>
      </c>
      <c r="T85" s="117" t="str">
        <f t="shared" si="31"/>
        <v/>
      </c>
      <c r="U85" s="205" t="str">
        <f t="shared" si="24"/>
        <v/>
      </c>
      <c r="V85" s="116">
        <v>744</v>
      </c>
    </row>
    <row r="86" spans="2:22" x14ac:dyDescent="0.3">
      <c r="B86" s="114" t="s">
        <v>270</v>
      </c>
      <c r="C86" s="409"/>
      <c r="D86" s="211">
        <f t="shared" si="20"/>
        <v>0</v>
      </c>
      <c r="E86" s="110">
        <f t="shared" si="25"/>
        <v>0</v>
      </c>
      <c r="F86" s="110">
        <f t="shared" si="21"/>
        <v>0</v>
      </c>
      <c r="G86" s="110">
        <f t="shared" si="22"/>
        <v>0</v>
      </c>
      <c r="H86" s="110">
        <f t="shared" si="26"/>
        <v>0</v>
      </c>
      <c r="I86" s="115">
        <f t="shared" si="27"/>
        <v>0</v>
      </c>
      <c r="J86" s="110">
        <f t="shared" si="23"/>
        <v>0</v>
      </c>
      <c r="K86" s="409"/>
      <c r="L86" s="409"/>
      <c r="M86" s="409"/>
      <c r="N86" s="409"/>
      <c r="O86" s="409"/>
      <c r="P86" s="110">
        <f t="shared" si="28"/>
        <v>0</v>
      </c>
      <c r="Q86" s="411">
        <v>0</v>
      </c>
      <c r="R86" s="117" t="str">
        <f t="shared" si="29"/>
        <v/>
      </c>
      <c r="S86" s="117" t="str">
        <f t="shared" si="30"/>
        <v/>
      </c>
      <c r="T86" s="117" t="str">
        <f t="shared" si="31"/>
        <v/>
      </c>
      <c r="U86" s="205" t="str">
        <f t="shared" si="24"/>
        <v/>
      </c>
      <c r="V86" s="116">
        <v>720</v>
      </c>
    </row>
    <row r="87" spans="2:22" ht="16.5" thickBot="1" x14ac:dyDescent="0.35">
      <c r="B87" s="123" t="s">
        <v>271</v>
      </c>
      <c r="C87" s="410"/>
      <c r="D87" s="212">
        <f t="shared" si="20"/>
        <v>0</v>
      </c>
      <c r="E87" s="124">
        <f t="shared" si="25"/>
        <v>0</v>
      </c>
      <c r="F87" s="124">
        <f t="shared" si="21"/>
        <v>0</v>
      </c>
      <c r="G87" s="124">
        <f t="shared" si="22"/>
        <v>0</v>
      </c>
      <c r="H87" s="124">
        <f t="shared" si="26"/>
        <v>0</v>
      </c>
      <c r="I87" s="125">
        <f t="shared" si="27"/>
        <v>0</v>
      </c>
      <c r="J87" s="124">
        <f t="shared" si="23"/>
        <v>0</v>
      </c>
      <c r="K87" s="410"/>
      <c r="L87" s="410"/>
      <c r="M87" s="410"/>
      <c r="N87" s="410"/>
      <c r="O87" s="410"/>
      <c r="P87" s="124">
        <f t="shared" si="28"/>
        <v>0</v>
      </c>
      <c r="Q87" s="412">
        <v>0</v>
      </c>
      <c r="R87" s="126" t="str">
        <f t="shared" si="29"/>
        <v/>
      </c>
      <c r="S87" s="126" t="str">
        <f t="shared" si="30"/>
        <v/>
      </c>
      <c r="T87" s="126" t="str">
        <f t="shared" si="31"/>
        <v/>
      </c>
      <c r="U87" s="206" t="str">
        <f t="shared" si="24"/>
        <v/>
      </c>
      <c r="V87" s="116">
        <v>744</v>
      </c>
    </row>
    <row r="88" spans="2:22" s="119" customFormat="1" ht="16.5" thickTop="1" x14ac:dyDescent="0.3">
      <c r="B88" s="120" t="s">
        <v>276</v>
      </c>
      <c r="C88" s="121">
        <f>SUM(C76:C87)</f>
        <v>0</v>
      </c>
      <c r="D88" s="120"/>
      <c r="E88" s="121">
        <f>SUM(E76:E87)</f>
        <v>0</v>
      </c>
      <c r="F88" s="121">
        <f t="shared" ref="F88" si="32">SUM(F76:F87)</f>
        <v>0</v>
      </c>
      <c r="G88" s="121">
        <f t="shared" ref="G88" si="33">SUM(G76:G87)</f>
        <v>0</v>
      </c>
      <c r="H88" s="121">
        <f t="shared" ref="H88" si="34">SUM(H76:H87)</f>
        <v>0</v>
      </c>
      <c r="I88" s="121">
        <f t="shared" ref="I88" si="35">SUM(I76:I87)</f>
        <v>0</v>
      </c>
      <c r="J88" s="121">
        <f t="shared" ref="J88" si="36">SUM(J76:J87)</f>
        <v>0</v>
      </c>
      <c r="K88" s="121">
        <f>SUM(K76:K87)</f>
        <v>0</v>
      </c>
      <c r="L88" s="121">
        <f t="shared" ref="L88" si="37">SUM(L76:L87)</f>
        <v>0</v>
      </c>
      <c r="M88" s="121">
        <f t="shared" ref="M88" si="38">SUM(M76:M87)</f>
        <v>0</v>
      </c>
      <c r="N88" s="121">
        <f t="shared" ref="N88" si="39">SUM(N76:N87)</f>
        <v>0</v>
      </c>
      <c r="O88" s="121">
        <f t="shared" ref="O88" si="40">SUM(O76:O87)</f>
        <v>0</v>
      </c>
      <c r="P88" s="121">
        <f t="shared" ref="P88" si="41">SUM(P76:P87)</f>
        <v>0</v>
      </c>
      <c r="Q88" s="122">
        <f>IFERROR(AVERAGE(Q76:Q87),0)</f>
        <v>0</v>
      </c>
      <c r="R88" s="122" t="str">
        <f t="shared" si="29"/>
        <v/>
      </c>
      <c r="S88" s="122" t="str">
        <f t="shared" si="30"/>
        <v/>
      </c>
      <c r="T88" s="122" t="str">
        <f t="shared" si="31"/>
        <v/>
      </c>
      <c r="U88" s="207" t="str">
        <f t="shared" si="24"/>
        <v/>
      </c>
      <c r="V88" s="118">
        <f>SUM(V76:V87)</f>
        <v>8760</v>
      </c>
    </row>
    <row r="90" spans="2:22" ht="31.5" customHeight="1" x14ac:dyDescent="0.3">
      <c r="B90" s="127" t="s">
        <v>371</v>
      </c>
      <c r="C90" s="278" t="str">
        <f>_xlfn.CONCAT(B47," ",D47)</f>
        <v xml:space="preserve"> </v>
      </c>
      <c r="D90" s="278"/>
      <c r="E90" s="278"/>
      <c r="F90" s="278"/>
    </row>
    <row r="91" spans="2:22" ht="110.25" x14ac:dyDescent="0.3">
      <c r="B91" s="107" t="s">
        <v>259</v>
      </c>
      <c r="C91" s="107" t="s">
        <v>368</v>
      </c>
      <c r="D91" s="107" t="s">
        <v>349</v>
      </c>
      <c r="E91" s="107" t="s">
        <v>350</v>
      </c>
      <c r="F91" s="107" t="s">
        <v>351</v>
      </c>
      <c r="G91" s="107" t="s">
        <v>352</v>
      </c>
      <c r="H91" s="107" t="s">
        <v>353</v>
      </c>
      <c r="I91" s="107" t="s">
        <v>354</v>
      </c>
      <c r="J91" s="107" t="s">
        <v>355</v>
      </c>
      <c r="K91" s="107" t="s">
        <v>356</v>
      </c>
      <c r="L91" s="107" t="s">
        <v>357</v>
      </c>
      <c r="M91" s="107" t="s">
        <v>358</v>
      </c>
      <c r="N91" s="107" t="s">
        <v>359</v>
      </c>
      <c r="O91" s="107" t="s">
        <v>360</v>
      </c>
      <c r="P91" s="107" t="s">
        <v>361</v>
      </c>
      <c r="Q91" s="107" t="s">
        <v>369</v>
      </c>
      <c r="R91" s="107" t="s">
        <v>362</v>
      </c>
      <c r="S91" s="107" t="s">
        <v>363</v>
      </c>
      <c r="T91" s="107" t="s">
        <v>364</v>
      </c>
      <c r="U91" s="107" t="s">
        <v>365</v>
      </c>
    </row>
    <row r="92" spans="2:22" x14ac:dyDescent="0.3">
      <c r="B92" s="114" t="s">
        <v>260</v>
      </c>
      <c r="C92" s="409"/>
      <c r="D92" s="211">
        <f t="shared" ref="D92:D103" si="42">$J$47</f>
        <v>0</v>
      </c>
      <c r="E92" s="110">
        <f>C92*D92</f>
        <v>0</v>
      </c>
      <c r="F92" s="110">
        <f t="shared" ref="F92:F103" si="43">C92*$K$47</f>
        <v>0</v>
      </c>
      <c r="G92" s="110">
        <f t="shared" ref="G92:G103" si="44">C92*$L$47</f>
        <v>0</v>
      </c>
      <c r="H92" s="110">
        <f>F92-G92</f>
        <v>0</v>
      </c>
      <c r="I92" s="115">
        <f>H92*0.003412</f>
        <v>0</v>
      </c>
      <c r="J92" s="110">
        <f t="shared" ref="J92:J103" si="45">C92*$N$47</f>
        <v>0</v>
      </c>
      <c r="K92" s="409"/>
      <c r="L92" s="409"/>
      <c r="M92" s="409"/>
      <c r="N92" s="409"/>
      <c r="O92" s="409"/>
      <c r="P92" s="110">
        <f>SUM(K92:O92)</f>
        <v>0</v>
      </c>
      <c r="Q92" s="411">
        <v>0</v>
      </c>
      <c r="R92" s="117" t="str">
        <f>IFERROR(I92/E92,"")</f>
        <v/>
      </c>
      <c r="S92" s="117" t="str">
        <f>IFERROR(P92/E92,"")</f>
        <v/>
      </c>
      <c r="T92" s="117" t="str">
        <f>IFERROR(SUM(I92,P92)/E92,"")</f>
        <v/>
      </c>
      <c r="U92" s="205" t="str">
        <f t="shared" ref="U92:U104" si="46">IFERROR(F92/PRODUCT($K$47*V92),"")</f>
        <v/>
      </c>
      <c r="V92" s="116">
        <v>744</v>
      </c>
    </row>
    <row r="93" spans="2:22" x14ac:dyDescent="0.3">
      <c r="B93" s="114" t="s">
        <v>261</v>
      </c>
      <c r="C93" s="409"/>
      <c r="D93" s="211">
        <f t="shared" si="42"/>
        <v>0</v>
      </c>
      <c r="E93" s="110">
        <f t="shared" ref="E93:E103" si="47">C93*D93</f>
        <v>0</v>
      </c>
      <c r="F93" s="110">
        <f t="shared" si="43"/>
        <v>0</v>
      </c>
      <c r="G93" s="110">
        <f t="shared" si="44"/>
        <v>0</v>
      </c>
      <c r="H93" s="110">
        <f t="shared" ref="H93:H103" si="48">F93-G93</f>
        <v>0</v>
      </c>
      <c r="I93" s="115">
        <f t="shared" ref="I93:I103" si="49">H93*0.003412</f>
        <v>0</v>
      </c>
      <c r="J93" s="110">
        <f t="shared" si="45"/>
        <v>0</v>
      </c>
      <c r="K93" s="409"/>
      <c r="L93" s="409"/>
      <c r="M93" s="409"/>
      <c r="N93" s="409"/>
      <c r="O93" s="409"/>
      <c r="P93" s="110">
        <f t="shared" ref="P93:P103" si="50">SUM(K93:O93)</f>
        <v>0</v>
      </c>
      <c r="Q93" s="411">
        <v>0</v>
      </c>
      <c r="R93" s="117" t="str">
        <f t="shared" ref="R93:R104" si="51">IFERROR(I93/E93,"")</f>
        <v/>
      </c>
      <c r="S93" s="117" t="str">
        <f t="shared" ref="S93:S104" si="52">IFERROR(P93/E93,"")</f>
        <v/>
      </c>
      <c r="T93" s="117" t="str">
        <f t="shared" ref="T93:T104" si="53">IFERROR(SUM(I93,P93)/E93,"")</f>
        <v/>
      </c>
      <c r="U93" s="205" t="str">
        <f t="shared" si="46"/>
        <v/>
      </c>
      <c r="V93" s="116">
        <v>672</v>
      </c>
    </row>
    <row r="94" spans="2:22" x14ac:dyDescent="0.3">
      <c r="B94" s="114" t="s">
        <v>262</v>
      </c>
      <c r="C94" s="409"/>
      <c r="D94" s="211">
        <f t="shared" si="42"/>
        <v>0</v>
      </c>
      <c r="E94" s="110">
        <f t="shared" si="47"/>
        <v>0</v>
      </c>
      <c r="F94" s="110">
        <f t="shared" si="43"/>
        <v>0</v>
      </c>
      <c r="G94" s="110">
        <f t="shared" si="44"/>
        <v>0</v>
      </c>
      <c r="H94" s="110">
        <f t="shared" si="48"/>
        <v>0</v>
      </c>
      <c r="I94" s="115">
        <f t="shared" si="49"/>
        <v>0</v>
      </c>
      <c r="J94" s="110">
        <f t="shared" si="45"/>
        <v>0</v>
      </c>
      <c r="K94" s="409"/>
      <c r="L94" s="409"/>
      <c r="M94" s="409"/>
      <c r="N94" s="409"/>
      <c r="O94" s="409"/>
      <c r="P94" s="110">
        <f t="shared" si="50"/>
        <v>0</v>
      </c>
      <c r="Q94" s="411">
        <v>0</v>
      </c>
      <c r="R94" s="117" t="str">
        <f t="shared" si="51"/>
        <v/>
      </c>
      <c r="S94" s="117" t="str">
        <f t="shared" si="52"/>
        <v/>
      </c>
      <c r="T94" s="117" t="str">
        <f t="shared" si="53"/>
        <v/>
      </c>
      <c r="U94" s="205" t="str">
        <f t="shared" si="46"/>
        <v/>
      </c>
      <c r="V94" s="116">
        <v>744</v>
      </c>
    </row>
    <row r="95" spans="2:22" x14ac:dyDescent="0.3">
      <c r="B95" s="114" t="s">
        <v>263</v>
      </c>
      <c r="C95" s="409"/>
      <c r="D95" s="211">
        <f t="shared" si="42"/>
        <v>0</v>
      </c>
      <c r="E95" s="110">
        <f t="shared" si="47"/>
        <v>0</v>
      </c>
      <c r="F95" s="110">
        <f t="shared" si="43"/>
        <v>0</v>
      </c>
      <c r="G95" s="110">
        <f t="shared" si="44"/>
        <v>0</v>
      </c>
      <c r="H95" s="110">
        <f t="shared" si="48"/>
        <v>0</v>
      </c>
      <c r="I95" s="115">
        <f t="shared" si="49"/>
        <v>0</v>
      </c>
      <c r="J95" s="110">
        <f t="shared" si="45"/>
        <v>0</v>
      </c>
      <c r="K95" s="409"/>
      <c r="L95" s="409"/>
      <c r="M95" s="409"/>
      <c r="N95" s="409"/>
      <c r="O95" s="409"/>
      <c r="P95" s="110">
        <f t="shared" si="50"/>
        <v>0</v>
      </c>
      <c r="Q95" s="411">
        <v>0</v>
      </c>
      <c r="R95" s="117" t="str">
        <f t="shared" si="51"/>
        <v/>
      </c>
      <c r="S95" s="117" t="str">
        <f t="shared" si="52"/>
        <v/>
      </c>
      <c r="T95" s="117" t="str">
        <f t="shared" si="53"/>
        <v/>
      </c>
      <c r="U95" s="205" t="str">
        <f t="shared" si="46"/>
        <v/>
      </c>
      <c r="V95" s="116">
        <v>720</v>
      </c>
    </row>
    <row r="96" spans="2:22" x14ac:dyDescent="0.3">
      <c r="B96" s="114" t="s">
        <v>264</v>
      </c>
      <c r="C96" s="409"/>
      <c r="D96" s="211">
        <f t="shared" si="42"/>
        <v>0</v>
      </c>
      <c r="E96" s="110">
        <f t="shared" si="47"/>
        <v>0</v>
      </c>
      <c r="F96" s="110">
        <f t="shared" si="43"/>
        <v>0</v>
      </c>
      <c r="G96" s="110">
        <f t="shared" si="44"/>
        <v>0</v>
      </c>
      <c r="H96" s="110">
        <f t="shared" si="48"/>
        <v>0</v>
      </c>
      <c r="I96" s="115">
        <f t="shared" si="49"/>
        <v>0</v>
      </c>
      <c r="J96" s="110">
        <f t="shared" si="45"/>
        <v>0</v>
      </c>
      <c r="K96" s="409"/>
      <c r="L96" s="409"/>
      <c r="M96" s="409"/>
      <c r="N96" s="409"/>
      <c r="O96" s="409"/>
      <c r="P96" s="110">
        <f t="shared" si="50"/>
        <v>0</v>
      </c>
      <c r="Q96" s="411">
        <v>0</v>
      </c>
      <c r="R96" s="117" t="str">
        <f t="shared" si="51"/>
        <v/>
      </c>
      <c r="S96" s="117" t="str">
        <f t="shared" si="52"/>
        <v/>
      </c>
      <c r="T96" s="117" t="str">
        <f t="shared" si="53"/>
        <v/>
      </c>
      <c r="U96" s="205" t="str">
        <f t="shared" si="46"/>
        <v/>
      </c>
      <c r="V96" s="116">
        <v>744</v>
      </c>
    </row>
    <row r="97" spans="2:22" x14ac:dyDescent="0.3">
      <c r="B97" s="114" t="s">
        <v>265</v>
      </c>
      <c r="C97" s="409"/>
      <c r="D97" s="211">
        <f t="shared" si="42"/>
        <v>0</v>
      </c>
      <c r="E97" s="110">
        <f t="shared" si="47"/>
        <v>0</v>
      </c>
      <c r="F97" s="110">
        <f t="shared" si="43"/>
        <v>0</v>
      </c>
      <c r="G97" s="110">
        <f t="shared" si="44"/>
        <v>0</v>
      </c>
      <c r="H97" s="110">
        <f t="shared" si="48"/>
        <v>0</v>
      </c>
      <c r="I97" s="115">
        <f t="shared" si="49"/>
        <v>0</v>
      </c>
      <c r="J97" s="110">
        <f t="shared" si="45"/>
        <v>0</v>
      </c>
      <c r="K97" s="409"/>
      <c r="L97" s="409"/>
      <c r="M97" s="409"/>
      <c r="N97" s="409"/>
      <c r="O97" s="409"/>
      <c r="P97" s="110">
        <f t="shared" si="50"/>
        <v>0</v>
      </c>
      <c r="Q97" s="411">
        <v>0</v>
      </c>
      <c r="R97" s="117" t="str">
        <f t="shared" si="51"/>
        <v/>
      </c>
      <c r="S97" s="117" t="str">
        <f t="shared" si="52"/>
        <v/>
      </c>
      <c r="T97" s="117" t="str">
        <f t="shared" si="53"/>
        <v/>
      </c>
      <c r="U97" s="205" t="str">
        <f t="shared" si="46"/>
        <v/>
      </c>
      <c r="V97" s="116">
        <v>720</v>
      </c>
    </row>
    <row r="98" spans="2:22" x14ac:dyDescent="0.3">
      <c r="B98" s="114" t="s">
        <v>266</v>
      </c>
      <c r="C98" s="409"/>
      <c r="D98" s="211">
        <f t="shared" si="42"/>
        <v>0</v>
      </c>
      <c r="E98" s="110">
        <f t="shared" si="47"/>
        <v>0</v>
      </c>
      <c r="F98" s="110">
        <f t="shared" si="43"/>
        <v>0</v>
      </c>
      <c r="G98" s="110">
        <f t="shared" si="44"/>
        <v>0</v>
      </c>
      <c r="H98" s="110">
        <f t="shared" si="48"/>
        <v>0</v>
      </c>
      <c r="I98" s="115">
        <f t="shared" si="49"/>
        <v>0</v>
      </c>
      <c r="J98" s="110">
        <f t="shared" si="45"/>
        <v>0</v>
      </c>
      <c r="K98" s="409"/>
      <c r="L98" s="409"/>
      <c r="M98" s="409"/>
      <c r="N98" s="409"/>
      <c r="O98" s="409"/>
      <c r="P98" s="110">
        <f t="shared" si="50"/>
        <v>0</v>
      </c>
      <c r="Q98" s="411">
        <v>0</v>
      </c>
      <c r="R98" s="117" t="str">
        <f t="shared" si="51"/>
        <v/>
      </c>
      <c r="S98" s="117" t="str">
        <f t="shared" si="52"/>
        <v/>
      </c>
      <c r="T98" s="117" t="str">
        <f t="shared" si="53"/>
        <v/>
      </c>
      <c r="U98" s="205" t="str">
        <f t="shared" si="46"/>
        <v/>
      </c>
      <c r="V98" s="116">
        <v>744</v>
      </c>
    </row>
    <row r="99" spans="2:22" x14ac:dyDescent="0.3">
      <c r="B99" s="114" t="s">
        <v>267</v>
      </c>
      <c r="C99" s="409"/>
      <c r="D99" s="211">
        <f t="shared" si="42"/>
        <v>0</v>
      </c>
      <c r="E99" s="110">
        <f t="shared" si="47"/>
        <v>0</v>
      </c>
      <c r="F99" s="110">
        <f t="shared" si="43"/>
        <v>0</v>
      </c>
      <c r="G99" s="110">
        <f t="shared" si="44"/>
        <v>0</v>
      </c>
      <c r="H99" s="110">
        <f t="shared" si="48"/>
        <v>0</v>
      </c>
      <c r="I99" s="115">
        <f t="shared" si="49"/>
        <v>0</v>
      </c>
      <c r="J99" s="110">
        <f t="shared" si="45"/>
        <v>0</v>
      </c>
      <c r="K99" s="409"/>
      <c r="L99" s="409"/>
      <c r="M99" s="409"/>
      <c r="N99" s="409"/>
      <c r="O99" s="409"/>
      <c r="P99" s="110">
        <f t="shared" si="50"/>
        <v>0</v>
      </c>
      <c r="Q99" s="411">
        <v>0</v>
      </c>
      <c r="R99" s="117" t="str">
        <f t="shared" si="51"/>
        <v/>
      </c>
      <c r="S99" s="117" t="str">
        <f t="shared" si="52"/>
        <v/>
      </c>
      <c r="T99" s="117" t="str">
        <f t="shared" si="53"/>
        <v/>
      </c>
      <c r="U99" s="205" t="str">
        <f t="shared" si="46"/>
        <v/>
      </c>
      <c r="V99" s="116">
        <v>744</v>
      </c>
    </row>
    <row r="100" spans="2:22" x14ac:dyDescent="0.3">
      <c r="B100" s="114" t="s">
        <v>268</v>
      </c>
      <c r="C100" s="409"/>
      <c r="D100" s="211">
        <f t="shared" si="42"/>
        <v>0</v>
      </c>
      <c r="E100" s="110">
        <f t="shared" si="47"/>
        <v>0</v>
      </c>
      <c r="F100" s="110">
        <f t="shared" si="43"/>
        <v>0</v>
      </c>
      <c r="G100" s="110">
        <f t="shared" si="44"/>
        <v>0</v>
      </c>
      <c r="H100" s="110">
        <f t="shared" si="48"/>
        <v>0</v>
      </c>
      <c r="I100" s="115">
        <f t="shared" si="49"/>
        <v>0</v>
      </c>
      <c r="J100" s="110">
        <f t="shared" si="45"/>
        <v>0</v>
      </c>
      <c r="K100" s="409"/>
      <c r="L100" s="409"/>
      <c r="M100" s="409"/>
      <c r="N100" s="409"/>
      <c r="O100" s="409"/>
      <c r="P100" s="110">
        <f t="shared" si="50"/>
        <v>0</v>
      </c>
      <c r="Q100" s="411">
        <v>0</v>
      </c>
      <c r="R100" s="117" t="str">
        <f t="shared" si="51"/>
        <v/>
      </c>
      <c r="S100" s="117" t="str">
        <f t="shared" si="52"/>
        <v/>
      </c>
      <c r="T100" s="117" t="str">
        <f t="shared" si="53"/>
        <v/>
      </c>
      <c r="U100" s="205" t="str">
        <f t="shared" si="46"/>
        <v/>
      </c>
      <c r="V100" s="116">
        <v>720</v>
      </c>
    </row>
    <row r="101" spans="2:22" x14ac:dyDescent="0.3">
      <c r="B101" s="114" t="s">
        <v>269</v>
      </c>
      <c r="C101" s="409"/>
      <c r="D101" s="211">
        <f t="shared" si="42"/>
        <v>0</v>
      </c>
      <c r="E101" s="110">
        <f t="shared" si="47"/>
        <v>0</v>
      </c>
      <c r="F101" s="110">
        <f t="shared" si="43"/>
        <v>0</v>
      </c>
      <c r="G101" s="110">
        <f t="shared" si="44"/>
        <v>0</v>
      </c>
      <c r="H101" s="110">
        <f t="shared" si="48"/>
        <v>0</v>
      </c>
      <c r="I101" s="115">
        <f t="shared" si="49"/>
        <v>0</v>
      </c>
      <c r="J101" s="110">
        <f t="shared" si="45"/>
        <v>0</v>
      </c>
      <c r="K101" s="409"/>
      <c r="L101" s="409"/>
      <c r="M101" s="409"/>
      <c r="N101" s="409"/>
      <c r="O101" s="409"/>
      <c r="P101" s="110">
        <f t="shared" si="50"/>
        <v>0</v>
      </c>
      <c r="Q101" s="411">
        <v>0</v>
      </c>
      <c r="R101" s="117" t="str">
        <f t="shared" si="51"/>
        <v/>
      </c>
      <c r="S101" s="117" t="str">
        <f t="shared" si="52"/>
        <v/>
      </c>
      <c r="T101" s="117" t="str">
        <f t="shared" si="53"/>
        <v/>
      </c>
      <c r="U101" s="205" t="str">
        <f t="shared" si="46"/>
        <v/>
      </c>
      <c r="V101" s="116">
        <v>744</v>
      </c>
    </row>
    <row r="102" spans="2:22" x14ac:dyDescent="0.3">
      <c r="B102" s="114" t="s">
        <v>270</v>
      </c>
      <c r="C102" s="409"/>
      <c r="D102" s="211">
        <f t="shared" si="42"/>
        <v>0</v>
      </c>
      <c r="E102" s="110">
        <f t="shared" si="47"/>
        <v>0</v>
      </c>
      <c r="F102" s="110">
        <f t="shared" si="43"/>
        <v>0</v>
      </c>
      <c r="G102" s="110">
        <f t="shared" si="44"/>
        <v>0</v>
      </c>
      <c r="H102" s="110">
        <f t="shared" si="48"/>
        <v>0</v>
      </c>
      <c r="I102" s="115">
        <f t="shared" si="49"/>
        <v>0</v>
      </c>
      <c r="J102" s="110">
        <f t="shared" si="45"/>
        <v>0</v>
      </c>
      <c r="K102" s="409"/>
      <c r="L102" s="409"/>
      <c r="M102" s="409"/>
      <c r="N102" s="409"/>
      <c r="O102" s="409"/>
      <c r="P102" s="110">
        <f t="shared" si="50"/>
        <v>0</v>
      </c>
      <c r="Q102" s="411">
        <v>0</v>
      </c>
      <c r="R102" s="117" t="str">
        <f t="shared" si="51"/>
        <v/>
      </c>
      <c r="S102" s="117" t="str">
        <f t="shared" si="52"/>
        <v/>
      </c>
      <c r="T102" s="117" t="str">
        <f t="shared" si="53"/>
        <v/>
      </c>
      <c r="U102" s="205" t="str">
        <f t="shared" si="46"/>
        <v/>
      </c>
      <c r="V102" s="116">
        <v>720</v>
      </c>
    </row>
    <row r="103" spans="2:22" ht="16.5" thickBot="1" x14ac:dyDescent="0.35">
      <c r="B103" s="123" t="s">
        <v>271</v>
      </c>
      <c r="C103" s="410"/>
      <c r="D103" s="212">
        <f t="shared" si="42"/>
        <v>0</v>
      </c>
      <c r="E103" s="124">
        <f t="shared" si="47"/>
        <v>0</v>
      </c>
      <c r="F103" s="124">
        <f t="shared" si="43"/>
        <v>0</v>
      </c>
      <c r="G103" s="124">
        <f t="shared" si="44"/>
        <v>0</v>
      </c>
      <c r="H103" s="124">
        <f t="shared" si="48"/>
        <v>0</v>
      </c>
      <c r="I103" s="125">
        <f t="shared" si="49"/>
        <v>0</v>
      </c>
      <c r="J103" s="124">
        <f t="shared" si="45"/>
        <v>0</v>
      </c>
      <c r="K103" s="410"/>
      <c r="L103" s="410"/>
      <c r="M103" s="410"/>
      <c r="N103" s="410"/>
      <c r="O103" s="410"/>
      <c r="P103" s="124">
        <f t="shared" si="50"/>
        <v>0</v>
      </c>
      <c r="Q103" s="412">
        <v>0</v>
      </c>
      <c r="R103" s="126" t="str">
        <f t="shared" si="51"/>
        <v/>
      </c>
      <c r="S103" s="126" t="str">
        <f t="shared" si="52"/>
        <v/>
      </c>
      <c r="T103" s="126" t="str">
        <f t="shared" si="53"/>
        <v/>
      </c>
      <c r="U103" s="206" t="str">
        <f t="shared" si="46"/>
        <v/>
      </c>
      <c r="V103" s="116">
        <v>744</v>
      </c>
    </row>
    <row r="104" spans="2:22" s="119" customFormat="1" ht="16.5" thickTop="1" x14ac:dyDescent="0.3">
      <c r="B104" s="120" t="s">
        <v>276</v>
      </c>
      <c r="C104" s="121">
        <f>SUM(C92:C103)</f>
        <v>0</v>
      </c>
      <c r="D104" s="120"/>
      <c r="E104" s="121">
        <f>SUM(E92:E103)</f>
        <v>0</v>
      </c>
      <c r="F104" s="121">
        <f t="shared" ref="F104" si="54">SUM(F92:F103)</f>
        <v>0</v>
      </c>
      <c r="G104" s="121">
        <f t="shared" ref="G104" si="55">SUM(G92:G103)</f>
        <v>0</v>
      </c>
      <c r="H104" s="121">
        <f t="shared" ref="H104" si="56">SUM(H92:H103)</f>
        <v>0</v>
      </c>
      <c r="I104" s="121">
        <f t="shared" ref="I104" si="57">SUM(I92:I103)</f>
        <v>0</v>
      </c>
      <c r="J104" s="121">
        <f t="shared" ref="J104" si="58">SUM(J92:J103)</f>
        <v>0</v>
      </c>
      <c r="K104" s="121">
        <f>SUM(K92:K103)</f>
        <v>0</v>
      </c>
      <c r="L104" s="121">
        <f t="shared" ref="L104" si="59">SUM(L92:L103)</f>
        <v>0</v>
      </c>
      <c r="M104" s="121">
        <f t="shared" ref="M104" si="60">SUM(M92:M103)</f>
        <v>0</v>
      </c>
      <c r="N104" s="121">
        <f t="shared" ref="N104" si="61">SUM(N92:N103)</f>
        <v>0</v>
      </c>
      <c r="O104" s="121">
        <f t="shared" ref="O104" si="62">SUM(O92:O103)</f>
        <v>0</v>
      </c>
      <c r="P104" s="121">
        <f t="shared" ref="P104" si="63">SUM(P92:P103)</f>
        <v>0</v>
      </c>
      <c r="Q104" s="122">
        <f>IFERROR(AVERAGE(Q92:Q103),0)</f>
        <v>0</v>
      </c>
      <c r="R104" s="122" t="str">
        <f t="shared" si="51"/>
        <v/>
      </c>
      <c r="S104" s="122" t="str">
        <f t="shared" si="52"/>
        <v/>
      </c>
      <c r="T104" s="122" t="str">
        <f t="shared" si="53"/>
        <v/>
      </c>
      <c r="U104" s="207" t="str">
        <f t="shared" si="46"/>
        <v/>
      </c>
      <c r="V104" s="118">
        <f>SUM(V92:V103)</f>
        <v>8760</v>
      </c>
    </row>
    <row r="106" spans="2:22" ht="31.5" customHeight="1" x14ac:dyDescent="0.3">
      <c r="B106" s="127" t="s">
        <v>372</v>
      </c>
      <c r="C106" s="278" t="str">
        <f>_xlfn.CONCAT(B48," ",D48)</f>
        <v xml:space="preserve"> </v>
      </c>
      <c r="D106" s="278"/>
      <c r="E106" s="278"/>
      <c r="F106" s="278"/>
    </row>
    <row r="107" spans="2:22" ht="110.25" x14ac:dyDescent="0.3">
      <c r="B107" s="107" t="s">
        <v>259</v>
      </c>
      <c r="C107" s="107" t="s">
        <v>368</v>
      </c>
      <c r="D107" s="107" t="s">
        <v>349</v>
      </c>
      <c r="E107" s="107" t="s">
        <v>350</v>
      </c>
      <c r="F107" s="107" t="s">
        <v>351</v>
      </c>
      <c r="G107" s="107" t="s">
        <v>352</v>
      </c>
      <c r="H107" s="107" t="s">
        <v>353</v>
      </c>
      <c r="I107" s="107" t="s">
        <v>354</v>
      </c>
      <c r="J107" s="107" t="s">
        <v>355</v>
      </c>
      <c r="K107" s="107" t="s">
        <v>356</v>
      </c>
      <c r="L107" s="107" t="s">
        <v>357</v>
      </c>
      <c r="M107" s="107" t="s">
        <v>358</v>
      </c>
      <c r="N107" s="107" t="s">
        <v>359</v>
      </c>
      <c r="O107" s="107" t="s">
        <v>360</v>
      </c>
      <c r="P107" s="107" t="s">
        <v>361</v>
      </c>
      <c r="Q107" s="107" t="s">
        <v>369</v>
      </c>
      <c r="R107" s="107" t="s">
        <v>362</v>
      </c>
      <c r="S107" s="107" t="s">
        <v>363</v>
      </c>
      <c r="T107" s="107" t="s">
        <v>364</v>
      </c>
      <c r="U107" s="107" t="s">
        <v>365</v>
      </c>
    </row>
    <row r="108" spans="2:22" x14ac:dyDescent="0.3">
      <c r="B108" s="114" t="s">
        <v>260</v>
      </c>
      <c r="C108" s="409"/>
      <c r="D108" s="211">
        <f t="shared" ref="D108:D119" si="64">$J$48</f>
        <v>0</v>
      </c>
      <c r="E108" s="110">
        <f>C108*D108</f>
        <v>0</v>
      </c>
      <c r="F108" s="110">
        <f t="shared" ref="F108:F119" si="65">C108*$K$48</f>
        <v>0</v>
      </c>
      <c r="G108" s="110">
        <f t="shared" ref="G108:G119" si="66">C108*$L$48</f>
        <v>0</v>
      </c>
      <c r="H108" s="110">
        <f>F108-G108</f>
        <v>0</v>
      </c>
      <c r="I108" s="115">
        <f>H108*0.003412</f>
        <v>0</v>
      </c>
      <c r="J108" s="110">
        <f t="shared" ref="J108:J119" si="67">C108*$N$48</f>
        <v>0</v>
      </c>
      <c r="K108" s="409"/>
      <c r="L108" s="409"/>
      <c r="M108" s="409"/>
      <c r="N108" s="409"/>
      <c r="O108" s="409"/>
      <c r="P108" s="110">
        <f>SUM(K108:O108)</f>
        <v>0</v>
      </c>
      <c r="Q108" s="411">
        <v>0</v>
      </c>
      <c r="R108" s="117" t="str">
        <f>IFERROR(I108/E108,"")</f>
        <v/>
      </c>
      <c r="S108" s="117" t="str">
        <f>IFERROR(P108/E108,"")</f>
        <v/>
      </c>
      <c r="T108" s="117" t="str">
        <f>IFERROR(SUM(I108,P108)/E108,"")</f>
        <v/>
      </c>
      <c r="U108" s="205" t="str">
        <f t="shared" ref="U108:U120" si="68">IFERROR(F108/PRODUCT($K$48*V108),"")</f>
        <v/>
      </c>
      <c r="V108" s="116">
        <v>744</v>
      </c>
    </row>
    <row r="109" spans="2:22" x14ac:dyDescent="0.3">
      <c r="B109" s="114" t="s">
        <v>261</v>
      </c>
      <c r="C109" s="409"/>
      <c r="D109" s="211">
        <f t="shared" si="64"/>
        <v>0</v>
      </c>
      <c r="E109" s="110">
        <f t="shared" ref="E109:E119" si="69">C109*D109</f>
        <v>0</v>
      </c>
      <c r="F109" s="110">
        <f t="shared" si="65"/>
        <v>0</v>
      </c>
      <c r="G109" s="110">
        <f t="shared" si="66"/>
        <v>0</v>
      </c>
      <c r="H109" s="110">
        <f t="shared" ref="H109:H119" si="70">F109-G109</f>
        <v>0</v>
      </c>
      <c r="I109" s="115">
        <f t="shared" ref="I109:I119" si="71">H109*0.003412</f>
        <v>0</v>
      </c>
      <c r="J109" s="110">
        <f t="shared" si="67"/>
        <v>0</v>
      </c>
      <c r="K109" s="409"/>
      <c r="L109" s="409"/>
      <c r="M109" s="409"/>
      <c r="N109" s="409"/>
      <c r="O109" s="409"/>
      <c r="P109" s="110">
        <f t="shared" ref="P109:P119" si="72">SUM(K109:O109)</f>
        <v>0</v>
      </c>
      <c r="Q109" s="411">
        <v>0</v>
      </c>
      <c r="R109" s="117" t="str">
        <f t="shared" ref="R109:R120" si="73">IFERROR(I109/E109,"")</f>
        <v/>
      </c>
      <c r="S109" s="117" t="str">
        <f t="shared" ref="S109:S120" si="74">IFERROR(P109/E109,"")</f>
        <v/>
      </c>
      <c r="T109" s="117" t="str">
        <f t="shared" ref="T109:T120" si="75">IFERROR(SUM(I109,P109)/E109,"")</f>
        <v/>
      </c>
      <c r="U109" s="205" t="str">
        <f t="shared" si="68"/>
        <v/>
      </c>
      <c r="V109" s="116">
        <v>672</v>
      </c>
    </row>
    <row r="110" spans="2:22" x14ac:dyDescent="0.3">
      <c r="B110" s="114" t="s">
        <v>262</v>
      </c>
      <c r="C110" s="409"/>
      <c r="D110" s="211">
        <f t="shared" si="64"/>
        <v>0</v>
      </c>
      <c r="E110" s="110">
        <f t="shared" si="69"/>
        <v>0</v>
      </c>
      <c r="F110" s="110">
        <f t="shared" si="65"/>
        <v>0</v>
      </c>
      <c r="G110" s="110">
        <f t="shared" si="66"/>
        <v>0</v>
      </c>
      <c r="H110" s="110">
        <f t="shared" si="70"/>
        <v>0</v>
      </c>
      <c r="I110" s="115">
        <f t="shared" si="71"/>
        <v>0</v>
      </c>
      <c r="J110" s="110">
        <f t="shared" si="67"/>
        <v>0</v>
      </c>
      <c r="K110" s="409"/>
      <c r="L110" s="409"/>
      <c r="M110" s="409"/>
      <c r="N110" s="409"/>
      <c r="O110" s="409"/>
      <c r="P110" s="110">
        <f t="shared" si="72"/>
        <v>0</v>
      </c>
      <c r="Q110" s="411">
        <v>0</v>
      </c>
      <c r="R110" s="117" t="str">
        <f t="shared" si="73"/>
        <v/>
      </c>
      <c r="S110" s="117" t="str">
        <f t="shared" si="74"/>
        <v/>
      </c>
      <c r="T110" s="117" t="str">
        <f t="shared" si="75"/>
        <v/>
      </c>
      <c r="U110" s="205" t="str">
        <f t="shared" si="68"/>
        <v/>
      </c>
      <c r="V110" s="116">
        <v>744</v>
      </c>
    </row>
    <row r="111" spans="2:22" x14ac:dyDescent="0.3">
      <c r="B111" s="114" t="s">
        <v>263</v>
      </c>
      <c r="C111" s="409"/>
      <c r="D111" s="211">
        <f t="shared" si="64"/>
        <v>0</v>
      </c>
      <c r="E111" s="110">
        <f t="shared" si="69"/>
        <v>0</v>
      </c>
      <c r="F111" s="110">
        <f t="shared" si="65"/>
        <v>0</v>
      </c>
      <c r="G111" s="110">
        <f t="shared" si="66"/>
        <v>0</v>
      </c>
      <c r="H111" s="110">
        <f t="shared" si="70"/>
        <v>0</v>
      </c>
      <c r="I111" s="115">
        <f t="shared" si="71"/>
        <v>0</v>
      </c>
      <c r="J111" s="110">
        <f t="shared" si="67"/>
        <v>0</v>
      </c>
      <c r="K111" s="409"/>
      <c r="L111" s="409"/>
      <c r="M111" s="409"/>
      <c r="N111" s="409"/>
      <c r="O111" s="409"/>
      <c r="P111" s="110">
        <f t="shared" si="72"/>
        <v>0</v>
      </c>
      <c r="Q111" s="411">
        <v>0</v>
      </c>
      <c r="R111" s="117" t="str">
        <f t="shared" si="73"/>
        <v/>
      </c>
      <c r="S111" s="117" t="str">
        <f t="shared" si="74"/>
        <v/>
      </c>
      <c r="T111" s="117" t="str">
        <f t="shared" si="75"/>
        <v/>
      </c>
      <c r="U111" s="205" t="str">
        <f t="shared" si="68"/>
        <v/>
      </c>
      <c r="V111" s="116">
        <v>720</v>
      </c>
    </row>
    <row r="112" spans="2:22" x14ac:dyDescent="0.3">
      <c r="B112" s="114" t="s">
        <v>264</v>
      </c>
      <c r="C112" s="409"/>
      <c r="D112" s="211">
        <f t="shared" si="64"/>
        <v>0</v>
      </c>
      <c r="E112" s="110">
        <f t="shared" si="69"/>
        <v>0</v>
      </c>
      <c r="F112" s="110">
        <f t="shared" si="65"/>
        <v>0</v>
      </c>
      <c r="G112" s="110">
        <f t="shared" si="66"/>
        <v>0</v>
      </c>
      <c r="H112" s="110">
        <f t="shared" si="70"/>
        <v>0</v>
      </c>
      <c r="I112" s="115">
        <f t="shared" si="71"/>
        <v>0</v>
      </c>
      <c r="J112" s="110">
        <f t="shared" si="67"/>
        <v>0</v>
      </c>
      <c r="K112" s="409"/>
      <c r="L112" s="409"/>
      <c r="M112" s="409"/>
      <c r="N112" s="409"/>
      <c r="O112" s="409"/>
      <c r="P112" s="110">
        <f t="shared" si="72"/>
        <v>0</v>
      </c>
      <c r="Q112" s="411">
        <v>0</v>
      </c>
      <c r="R112" s="117" t="str">
        <f t="shared" si="73"/>
        <v/>
      </c>
      <c r="S112" s="117" t="str">
        <f t="shared" si="74"/>
        <v/>
      </c>
      <c r="T112" s="117" t="str">
        <f t="shared" si="75"/>
        <v/>
      </c>
      <c r="U112" s="205" t="str">
        <f t="shared" si="68"/>
        <v/>
      </c>
      <c r="V112" s="116">
        <v>744</v>
      </c>
    </row>
    <row r="113" spans="2:22" x14ac:dyDescent="0.3">
      <c r="B113" s="114" t="s">
        <v>265</v>
      </c>
      <c r="C113" s="409"/>
      <c r="D113" s="211">
        <f t="shared" si="64"/>
        <v>0</v>
      </c>
      <c r="E113" s="110">
        <f t="shared" si="69"/>
        <v>0</v>
      </c>
      <c r="F113" s="110">
        <f t="shared" si="65"/>
        <v>0</v>
      </c>
      <c r="G113" s="110">
        <f t="shared" si="66"/>
        <v>0</v>
      </c>
      <c r="H113" s="110">
        <f t="shared" si="70"/>
        <v>0</v>
      </c>
      <c r="I113" s="115">
        <f t="shared" si="71"/>
        <v>0</v>
      </c>
      <c r="J113" s="110">
        <f t="shared" si="67"/>
        <v>0</v>
      </c>
      <c r="K113" s="409"/>
      <c r="L113" s="409"/>
      <c r="M113" s="409"/>
      <c r="N113" s="409"/>
      <c r="O113" s="409"/>
      <c r="P113" s="110">
        <f t="shared" si="72"/>
        <v>0</v>
      </c>
      <c r="Q113" s="411">
        <v>0</v>
      </c>
      <c r="R113" s="117" t="str">
        <f t="shared" si="73"/>
        <v/>
      </c>
      <c r="S113" s="117" t="str">
        <f t="shared" si="74"/>
        <v/>
      </c>
      <c r="T113" s="117" t="str">
        <f t="shared" si="75"/>
        <v/>
      </c>
      <c r="U113" s="205" t="str">
        <f t="shared" si="68"/>
        <v/>
      </c>
      <c r="V113" s="116">
        <v>720</v>
      </c>
    </row>
    <row r="114" spans="2:22" x14ac:dyDescent="0.3">
      <c r="B114" s="114" t="s">
        <v>266</v>
      </c>
      <c r="C114" s="409"/>
      <c r="D114" s="211">
        <f t="shared" si="64"/>
        <v>0</v>
      </c>
      <c r="E114" s="110">
        <f t="shared" si="69"/>
        <v>0</v>
      </c>
      <c r="F114" s="110">
        <f t="shared" si="65"/>
        <v>0</v>
      </c>
      <c r="G114" s="110">
        <f t="shared" si="66"/>
        <v>0</v>
      </c>
      <c r="H114" s="110">
        <f t="shared" si="70"/>
        <v>0</v>
      </c>
      <c r="I114" s="115">
        <f t="shared" si="71"/>
        <v>0</v>
      </c>
      <c r="J114" s="110">
        <f t="shared" si="67"/>
        <v>0</v>
      </c>
      <c r="K114" s="409"/>
      <c r="L114" s="409"/>
      <c r="M114" s="409"/>
      <c r="N114" s="409"/>
      <c r="O114" s="409"/>
      <c r="P114" s="110">
        <f t="shared" si="72"/>
        <v>0</v>
      </c>
      <c r="Q114" s="411">
        <v>0</v>
      </c>
      <c r="R114" s="117" t="str">
        <f t="shared" si="73"/>
        <v/>
      </c>
      <c r="S114" s="117" t="str">
        <f t="shared" si="74"/>
        <v/>
      </c>
      <c r="T114" s="117" t="str">
        <f t="shared" si="75"/>
        <v/>
      </c>
      <c r="U114" s="205" t="str">
        <f t="shared" si="68"/>
        <v/>
      </c>
      <c r="V114" s="116">
        <v>744</v>
      </c>
    </row>
    <row r="115" spans="2:22" x14ac:dyDescent="0.3">
      <c r="B115" s="114" t="s">
        <v>267</v>
      </c>
      <c r="C115" s="409"/>
      <c r="D115" s="211">
        <f t="shared" si="64"/>
        <v>0</v>
      </c>
      <c r="E115" s="110">
        <f t="shared" si="69"/>
        <v>0</v>
      </c>
      <c r="F115" s="110">
        <f t="shared" si="65"/>
        <v>0</v>
      </c>
      <c r="G115" s="110">
        <f t="shared" si="66"/>
        <v>0</v>
      </c>
      <c r="H115" s="110">
        <f t="shared" si="70"/>
        <v>0</v>
      </c>
      <c r="I115" s="115">
        <f t="shared" si="71"/>
        <v>0</v>
      </c>
      <c r="J115" s="110">
        <f t="shared" si="67"/>
        <v>0</v>
      </c>
      <c r="K115" s="409"/>
      <c r="L115" s="409"/>
      <c r="M115" s="409"/>
      <c r="N115" s="409"/>
      <c r="O115" s="409"/>
      <c r="P115" s="110">
        <f t="shared" si="72"/>
        <v>0</v>
      </c>
      <c r="Q115" s="411">
        <v>0</v>
      </c>
      <c r="R115" s="117" t="str">
        <f t="shared" si="73"/>
        <v/>
      </c>
      <c r="S115" s="117" t="str">
        <f t="shared" si="74"/>
        <v/>
      </c>
      <c r="T115" s="117" t="str">
        <f t="shared" si="75"/>
        <v/>
      </c>
      <c r="U115" s="205" t="str">
        <f t="shared" si="68"/>
        <v/>
      </c>
      <c r="V115" s="116">
        <v>744</v>
      </c>
    </row>
    <row r="116" spans="2:22" x14ac:dyDescent="0.3">
      <c r="B116" s="114" t="s">
        <v>268</v>
      </c>
      <c r="C116" s="409"/>
      <c r="D116" s="211">
        <f t="shared" si="64"/>
        <v>0</v>
      </c>
      <c r="E116" s="110">
        <f t="shared" si="69"/>
        <v>0</v>
      </c>
      <c r="F116" s="110">
        <f t="shared" si="65"/>
        <v>0</v>
      </c>
      <c r="G116" s="110">
        <f t="shared" si="66"/>
        <v>0</v>
      </c>
      <c r="H116" s="110">
        <f t="shared" si="70"/>
        <v>0</v>
      </c>
      <c r="I116" s="115">
        <f t="shared" si="71"/>
        <v>0</v>
      </c>
      <c r="J116" s="110">
        <f t="shared" si="67"/>
        <v>0</v>
      </c>
      <c r="K116" s="409"/>
      <c r="L116" s="409"/>
      <c r="M116" s="409"/>
      <c r="N116" s="409"/>
      <c r="O116" s="409"/>
      <c r="P116" s="110">
        <f t="shared" si="72"/>
        <v>0</v>
      </c>
      <c r="Q116" s="411">
        <v>0</v>
      </c>
      <c r="R116" s="117" t="str">
        <f t="shared" si="73"/>
        <v/>
      </c>
      <c r="S116" s="117" t="str">
        <f t="shared" si="74"/>
        <v/>
      </c>
      <c r="T116" s="117" t="str">
        <f t="shared" si="75"/>
        <v/>
      </c>
      <c r="U116" s="205" t="str">
        <f t="shared" si="68"/>
        <v/>
      </c>
      <c r="V116" s="116">
        <v>720</v>
      </c>
    </row>
    <row r="117" spans="2:22" x14ac:dyDescent="0.3">
      <c r="B117" s="114" t="s">
        <v>269</v>
      </c>
      <c r="C117" s="409"/>
      <c r="D117" s="211">
        <f t="shared" si="64"/>
        <v>0</v>
      </c>
      <c r="E117" s="110">
        <f t="shared" si="69"/>
        <v>0</v>
      </c>
      <c r="F117" s="110">
        <f t="shared" si="65"/>
        <v>0</v>
      </c>
      <c r="G117" s="110">
        <f t="shared" si="66"/>
        <v>0</v>
      </c>
      <c r="H117" s="110">
        <f t="shared" si="70"/>
        <v>0</v>
      </c>
      <c r="I117" s="115">
        <f t="shared" si="71"/>
        <v>0</v>
      </c>
      <c r="J117" s="110">
        <f t="shared" si="67"/>
        <v>0</v>
      </c>
      <c r="K117" s="409"/>
      <c r="L117" s="409"/>
      <c r="M117" s="409"/>
      <c r="N117" s="409"/>
      <c r="O117" s="409"/>
      <c r="P117" s="110">
        <f t="shared" si="72"/>
        <v>0</v>
      </c>
      <c r="Q117" s="411">
        <v>0</v>
      </c>
      <c r="R117" s="117" t="str">
        <f t="shared" si="73"/>
        <v/>
      </c>
      <c r="S117" s="117" t="str">
        <f t="shared" si="74"/>
        <v/>
      </c>
      <c r="T117" s="117" t="str">
        <f t="shared" si="75"/>
        <v/>
      </c>
      <c r="U117" s="205" t="str">
        <f t="shared" si="68"/>
        <v/>
      </c>
      <c r="V117" s="116">
        <v>744</v>
      </c>
    </row>
    <row r="118" spans="2:22" x14ac:dyDescent="0.3">
      <c r="B118" s="114" t="s">
        <v>270</v>
      </c>
      <c r="C118" s="409"/>
      <c r="D118" s="211">
        <f t="shared" si="64"/>
        <v>0</v>
      </c>
      <c r="E118" s="110">
        <f t="shared" si="69"/>
        <v>0</v>
      </c>
      <c r="F118" s="110">
        <f t="shared" si="65"/>
        <v>0</v>
      </c>
      <c r="G118" s="110">
        <f t="shared" si="66"/>
        <v>0</v>
      </c>
      <c r="H118" s="110">
        <f t="shared" si="70"/>
        <v>0</v>
      </c>
      <c r="I118" s="115">
        <f t="shared" si="71"/>
        <v>0</v>
      </c>
      <c r="J118" s="110">
        <f t="shared" si="67"/>
        <v>0</v>
      </c>
      <c r="K118" s="409"/>
      <c r="L118" s="409"/>
      <c r="M118" s="409"/>
      <c r="N118" s="409"/>
      <c r="O118" s="409"/>
      <c r="P118" s="110">
        <f t="shared" si="72"/>
        <v>0</v>
      </c>
      <c r="Q118" s="411">
        <v>0</v>
      </c>
      <c r="R118" s="117" t="str">
        <f t="shared" si="73"/>
        <v/>
      </c>
      <c r="S118" s="117" t="str">
        <f t="shared" si="74"/>
        <v/>
      </c>
      <c r="T118" s="117" t="str">
        <f t="shared" si="75"/>
        <v/>
      </c>
      <c r="U118" s="205" t="str">
        <f t="shared" si="68"/>
        <v/>
      </c>
      <c r="V118" s="116">
        <v>720</v>
      </c>
    </row>
    <row r="119" spans="2:22" ht="16.5" thickBot="1" x14ac:dyDescent="0.35">
      <c r="B119" s="123" t="s">
        <v>271</v>
      </c>
      <c r="C119" s="410"/>
      <c r="D119" s="212">
        <f t="shared" si="64"/>
        <v>0</v>
      </c>
      <c r="E119" s="124">
        <f t="shared" si="69"/>
        <v>0</v>
      </c>
      <c r="F119" s="124">
        <f t="shared" si="65"/>
        <v>0</v>
      </c>
      <c r="G119" s="124">
        <f t="shared" si="66"/>
        <v>0</v>
      </c>
      <c r="H119" s="124">
        <f t="shared" si="70"/>
        <v>0</v>
      </c>
      <c r="I119" s="125">
        <f t="shared" si="71"/>
        <v>0</v>
      </c>
      <c r="J119" s="124">
        <f t="shared" si="67"/>
        <v>0</v>
      </c>
      <c r="K119" s="410"/>
      <c r="L119" s="410"/>
      <c r="M119" s="410"/>
      <c r="N119" s="410"/>
      <c r="O119" s="410"/>
      <c r="P119" s="124">
        <f t="shared" si="72"/>
        <v>0</v>
      </c>
      <c r="Q119" s="412">
        <v>0</v>
      </c>
      <c r="R119" s="126" t="str">
        <f t="shared" si="73"/>
        <v/>
      </c>
      <c r="S119" s="126" t="str">
        <f t="shared" si="74"/>
        <v/>
      </c>
      <c r="T119" s="126" t="str">
        <f t="shared" si="75"/>
        <v/>
      </c>
      <c r="U119" s="206" t="str">
        <f t="shared" si="68"/>
        <v/>
      </c>
      <c r="V119" s="116">
        <v>744</v>
      </c>
    </row>
    <row r="120" spans="2:22" s="119" customFormat="1" ht="16.5" thickTop="1" x14ac:dyDescent="0.3">
      <c r="B120" s="120" t="s">
        <v>276</v>
      </c>
      <c r="C120" s="121">
        <f>SUM(C108:C119)</f>
        <v>0</v>
      </c>
      <c r="D120" s="120"/>
      <c r="E120" s="121">
        <f>SUM(E108:E119)</f>
        <v>0</v>
      </c>
      <c r="F120" s="121">
        <f t="shared" ref="F120" si="76">SUM(F108:F119)</f>
        <v>0</v>
      </c>
      <c r="G120" s="121">
        <f t="shared" ref="G120" si="77">SUM(G108:G119)</f>
        <v>0</v>
      </c>
      <c r="H120" s="121">
        <f t="shared" ref="H120" si="78">SUM(H108:H119)</f>
        <v>0</v>
      </c>
      <c r="I120" s="121">
        <f t="shared" ref="I120" si="79">SUM(I108:I119)</f>
        <v>0</v>
      </c>
      <c r="J120" s="121">
        <f t="shared" ref="J120" si="80">SUM(J108:J119)</f>
        <v>0</v>
      </c>
      <c r="K120" s="121">
        <f>SUM(K108:K119)</f>
        <v>0</v>
      </c>
      <c r="L120" s="121">
        <f t="shared" ref="L120" si="81">SUM(L108:L119)</f>
        <v>0</v>
      </c>
      <c r="M120" s="121">
        <f t="shared" ref="M120" si="82">SUM(M108:M119)</f>
        <v>0</v>
      </c>
      <c r="N120" s="121">
        <f t="shared" ref="N120" si="83">SUM(N108:N119)</f>
        <v>0</v>
      </c>
      <c r="O120" s="121">
        <f t="shared" ref="O120" si="84">SUM(O108:O119)</f>
        <v>0</v>
      </c>
      <c r="P120" s="121">
        <f t="shared" ref="P120" si="85">SUM(P108:P119)</f>
        <v>0</v>
      </c>
      <c r="Q120" s="122">
        <f>IFERROR(AVERAGE(Q108:Q119),0)</f>
        <v>0</v>
      </c>
      <c r="R120" s="122" t="str">
        <f t="shared" si="73"/>
        <v/>
      </c>
      <c r="S120" s="122" t="str">
        <f t="shared" si="74"/>
        <v/>
      </c>
      <c r="T120" s="122" t="str">
        <f t="shared" si="75"/>
        <v/>
      </c>
      <c r="U120" s="207" t="str">
        <f t="shared" si="68"/>
        <v/>
      </c>
      <c r="V120" s="118">
        <f>SUM(V108:V119)</f>
        <v>8760</v>
      </c>
    </row>
    <row r="124" spans="2:22" ht="31.5" customHeight="1" x14ac:dyDescent="0.3">
      <c r="B124" s="268" t="s">
        <v>374</v>
      </c>
      <c r="C124" s="269"/>
      <c r="D124" s="269"/>
      <c r="E124" s="269"/>
      <c r="F124" s="270"/>
    </row>
    <row r="125" spans="2:22" ht="110.25" x14ac:dyDescent="0.3">
      <c r="B125" s="154" t="s">
        <v>259</v>
      </c>
      <c r="C125" s="154" t="s">
        <v>368</v>
      </c>
      <c r="D125" s="154" t="s">
        <v>349</v>
      </c>
      <c r="E125" s="154" t="s">
        <v>350</v>
      </c>
      <c r="F125" s="154" t="s">
        <v>351</v>
      </c>
      <c r="G125" s="154" t="s">
        <v>352</v>
      </c>
      <c r="H125" s="154" t="s">
        <v>353</v>
      </c>
      <c r="I125" s="154" t="s">
        <v>354</v>
      </c>
      <c r="J125" s="154" t="s">
        <v>355</v>
      </c>
      <c r="K125" s="154" t="s">
        <v>356</v>
      </c>
      <c r="L125" s="154" t="s">
        <v>357</v>
      </c>
      <c r="M125" s="154" t="s">
        <v>358</v>
      </c>
      <c r="N125" s="154" t="s">
        <v>359</v>
      </c>
      <c r="O125" s="154" t="s">
        <v>360</v>
      </c>
      <c r="P125" s="154" t="s">
        <v>361</v>
      </c>
      <c r="Q125" s="154" t="s">
        <v>369</v>
      </c>
      <c r="R125" s="154" t="s">
        <v>362</v>
      </c>
      <c r="S125" s="154" t="s">
        <v>363</v>
      </c>
      <c r="T125" s="154" t="s">
        <v>364</v>
      </c>
      <c r="U125" s="154" t="s">
        <v>365</v>
      </c>
    </row>
    <row r="126" spans="2:22" x14ac:dyDescent="0.3">
      <c r="B126" s="155" t="s">
        <v>260</v>
      </c>
      <c r="C126" s="111" t="str">
        <f>IFERROR(H126/$M$49,"")</f>
        <v/>
      </c>
      <c r="D126" s="213">
        <f>SUM(D60,D76,D92,D108)</f>
        <v>0</v>
      </c>
      <c r="E126" s="111" t="str">
        <f>IFERROR(C126*D126,"")</f>
        <v/>
      </c>
      <c r="F126" s="111">
        <f>SUM(F60,F76,F92,F108)</f>
        <v>0</v>
      </c>
      <c r="G126" s="111">
        <f>SUM(G60,G76,G92,G108)</f>
        <v>0</v>
      </c>
      <c r="H126" s="111">
        <f>F126-G126</f>
        <v>0</v>
      </c>
      <c r="I126" s="147">
        <f>H126*0.003412</f>
        <v>0</v>
      </c>
      <c r="J126" s="111" t="str">
        <f>IFERROR(C126*$N$49,"")</f>
        <v/>
      </c>
      <c r="K126" s="111">
        <f>SUM(K60,K76,K92,K108)</f>
        <v>0</v>
      </c>
      <c r="L126" s="111">
        <f t="shared" ref="L126:O126" si="86">SUM(L60,L76,L92,L108)</f>
        <v>0</v>
      </c>
      <c r="M126" s="111">
        <f t="shared" si="86"/>
        <v>0</v>
      </c>
      <c r="N126" s="111">
        <f t="shared" si="86"/>
        <v>0</v>
      </c>
      <c r="O126" s="111">
        <f t="shared" si="86"/>
        <v>0</v>
      </c>
      <c r="P126" s="111">
        <f>SUM(K126:O126)</f>
        <v>0</v>
      </c>
      <c r="Q126" s="148" t="str">
        <f>IF(COUNTIF($O$45:$O$48,"&gt;0")=1,SUM(Q60,Q76,Q92,Q108),IF(COUNTIF($O$45:$O$48,"&gt;0")=2,0.5*SUM(Q60,Q76,Q92,Q108),IF(COUNTIF($O$45:$O$48,"&gt;0")=3,0.333*SUM(Q60,Q76,Q92,Q108),IF(COUNTIF($O$45:$O$48,"&gt;0")=4,0.25*SUM(Q60,Q76,Q92,Q108),""))))</f>
        <v/>
      </c>
      <c r="R126" s="148" t="str">
        <f>IFERROR(I126/E126,"")</f>
        <v/>
      </c>
      <c r="S126" s="148" t="str">
        <f>IFERROR(P126/E126,"")</f>
        <v/>
      </c>
      <c r="T126" s="148" t="str">
        <f>IFERROR(SUM(I126,P126)/E126,"")</f>
        <v/>
      </c>
      <c r="U126" s="208" t="str">
        <f t="shared" ref="U126:U138" si="87">IFERROR(F126/PRODUCT($K$49*V126),"")</f>
        <v/>
      </c>
      <c r="V126" s="116">
        <v>744</v>
      </c>
    </row>
    <row r="127" spans="2:22" x14ac:dyDescent="0.3">
      <c r="B127" s="155" t="s">
        <v>261</v>
      </c>
      <c r="C127" s="111" t="str">
        <f t="shared" ref="C127:C137" si="88">IFERROR(H127/$M$49,"")</f>
        <v/>
      </c>
      <c r="D127" s="213">
        <f t="shared" ref="D127:D137" si="89">SUM(D61,D77,D93,D109)</f>
        <v>0</v>
      </c>
      <c r="E127" s="111" t="str">
        <f t="shared" ref="E127:E137" si="90">IFERROR(C127*D127,"")</f>
        <v/>
      </c>
      <c r="F127" s="111">
        <f t="shared" ref="F127:G127" si="91">SUM(F61,F77,F93,F109)</f>
        <v>0</v>
      </c>
      <c r="G127" s="111">
        <f t="shared" si="91"/>
        <v>0</v>
      </c>
      <c r="H127" s="111">
        <f t="shared" ref="H127:H137" si="92">F127-G127</f>
        <v>0</v>
      </c>
      <c r="I127" s="147">
        <f t="shared" ref="I127:I137" si="93">H127*0.003412</f>
        <v>0</v>
      </c>
      <c r="J127" s="111" t="str">
        <f t="shared" ref="J127:J137" si="94">IFERROR(C127*$N$49,"")</f>
        <v/>
      </c>
      <c r="K127" s="111">
        <f t="shared" ref="K127:O127" si="95">SUM(K61,K77,K93,K109)</f>
        <v>0</v>
      </c>
      <c r="L127" s="111">
        <f t="shared" si="95"/>
        <v>0</v>
      </c>
      <c r="M127" s="111">
        <f t="shared" si="95"/>
        <v>0</v>
      </c>
      <c r="N127" s="111">
        <f t="shared" si="95"/>
        <v>0</v>
      </c>
      <c r="O127" s="111">
        <f t="shared" si="95"/>
        <v>0</v>
      </c>
      <c r="P127" s="111">
        <f t="shared" ref="P127:P137" si="96">SUM(K127:O127)</f>
        <v>0</v>
      </c>
      <c r="Q127" s="148" t="str">
        <f t="shared" ref="Q127:Q137" si="97">IF(COUNTIF($O$45:$O$48,"&gt;0")=1,SUM(Q61,Q77,Q93,Q109),IF(COUNTIF($O$45:$O$48,"&gt;0")=2,0.5*SUM(Q61,Q77,Q93,Q109),IF(COUNTIF($O$45:$O$48,"&gt;0")=3,0.333*SUM(Q61,Q77,Q93,Q109),IF(COUNTIF($O$45:$O$48,"&gt;0")=4,0.25*SUM(Q61,Q77,Q93,Q109),""))))</f>
        <v/>
      </c>
      <c r="R127" s="148" t="str">
        <f t="shared" ref="R127:R138" si="98">IFERROR(I127/E127,"")</f>
        <v/>
      </c>
      <c r="S127" s="148" t="str">
        <f t="shared" ref="S127:S138" si="99">IFERROR(P127/E127,"")</f>
        <v/>
      </c>
      <c r="T127" s="148" t="str">
        <f t="shared" ref="T127:T138" si="100">IFERROR(SUM(I127,P127)/E127,"")</f>
        <v/>
      </c>
      <c r="U127" s="208" t="str">
        <f t="shared" si="87"/>
        <v/>
      </c>
      <c r="V127" s="116">
        <v>672</v>
      </c>
    </row>
    <row r="128" spans="2:22" x14ac:dyDescent="0.3">
      <c r="B128" s="155" t="s">
        <v>262</v>
      </c>
      <c r="C128" s="111" t="str">
        <f t="shared" si="88"/>
        <v/>
      </c>
      <c r="D128" s="213">
        <f t="shared" si="89"/>
        <v>0</v>
      </c>
      <c r="E128" s="111" t="str">
        <f t="shared" si="90"/>
        <v/>
      </c>
      <c r="F128" s="111">
        <f t="shared" ref="F128:G128" si="101">SUM(F62,F78,F94,F110)</f>
        <v>0</v>
      </c>
      <c r="G128" s="111">
        <f t="shared" si="101"/>
        <v>0</v>
      </c>
      <c r="H128" s="111">
        <f t="shared" si="92"/>
        <v>0</v>
      </c>
      <c r="I128" s="147">
        <f t="shared" si="93"/>
        <v>0</v>
      </c>
      <c r="J128" s="111" t="str">
        <f t="shared" si="94"/>
        <v/>
      </c>
      <c r="K128" s="111">
        <f t="shared" ref="K128:O128" si="102">SUM(K62,K78,K94,K110)</f>
        <v>0</v>
      </c>
      <c r="L128" s="111">
        <f t="shared" si="102"/>
        <v>0</v>
      </c>
      <c r="M128" s="111">
        <f t="shared" si="102"/>
        <v>0</v>
      </c>
      <c r="N128" s="111">
        <f t="shared" si="102"/>
        <v>0</v>
      </c>
      <c r="O128" s="111">
        <f t="shared" si="102"/>
        <v>0</v>
      </c>
      <c r="P128" s="111">
        <f t="shared" si="96"/>
        <v>0</v>
      </c>
      <c r="Q128" s="148" t="str">
        <f t="shared" si="97"/>
        <v/>
      </c>
      <c r="R128" s="148" t="str">
        <f t="shared" si="98"/>
        <v/>
      </c>
      <c r="S128" s="148" t="str">
        <f t="shared" si="99"/>
        <v/>
      </c>
      <c r="T128" s="148" t="str">
        <f t="shared" si="100"/>
        <v/>
      </c>
      <c r="U128" s="208" t="str">
        <f t="shared" si="87"/>
        <v/>
      </c>
      <c r="V128" s="116">
        <v>744</v>
      </c>
    </row>
    <row r="129" spans="2:22" x14ac:dyDescent="0.3">
      <c r="B129" s="155" t="s">
        <v>263</v>
      </c>
      <c r="C129" s="111" t="str">
        <f t="shared" si="88"/>
        <v/>
      </c>
      <c r="D129" s="213">
        <f t="shared" si="89"/>
        <v>0</v>
      </c>
      <c r="E129" s="111" t="str">
        <f t="shared" si="90"/>
        <v/>
      </c>
      <c r="F129" s="111">
        <f t="shared" ref="F129:G129" si="103">SUM(F63,F79,F95,F111)</f>
        <v>0</v>
      </c>
      <c r="G129" s="111">
        <f t="shared" si="103"/>
        <v>0</v>
      </c>
      <c r="H129" s="111">
        <f t="shared" si="92"/>
        <v>0</v>
      </c>
      <c r="I129" s="147">
        <f t="shared" si="93"/>
        <v>0</v>
      </c>
      <c r="J129" s="111" t="str">
        <f t="shared" si="94"/>
        <v/>
      </c>
      <c r="K129" s="111">
        <f t="shared" ref="K129:O129" si="104">SUM(K63,K79,K95,K111)</f>
        <v>0</v>
      </c>
      <c r="L129" s="111">
        <f t="shared" si="104"/>
        <v>0</v>
      </c>
      <c r="M129" s="111">
        <f t="shared" si="104"/>
        <v>0</v>
      </c>
      <c r="N129" s="111">
        <f t="shared" si="104"/>
        <v>0</v>
      </c>
      <c r="O129" s="111">
        <f t="shared" si="104"/>
        <v>0</v>
      </c>
      <c r="P129" s="111">
        <f t="shared" si="96"/>
        <v>0</v>
      </c>
      <c r="Q129" s="148" t="str">
        <f t="shared" si="97"/>
        <v/>
      </c>
      <c r="R129" s="148" t="str">
        <f t="shared" si="98"/>
        <v/>
      </c>
      <c r="S129" s="148" t="str">
        <f t="shared" si="99"/>
        <v/>
      </c>
      <c r="T129" s="148" t="str">
        <f t="shared" si="100"/>
        <v/>
      </c>
      <c r="U129" s="208" t="str">
        <f t="shared" si="87"/>
        <v/>
      </c>
      <c r="V129" s="116">
        <v>720</v>
      </c>
    </row>
    <row r="130" spans="2:22" x14ac:dyDescent="0.3">
      <c r="B130" s="155" t="s">
        <v>264</v>
      </c>
      <c r="C130" s="111" t="str">
        <f t="shared" si="88"/>
        <v/>
      </c>
      <c r="D130" s="213">
        <f t="shared" si="89"/>
        <v>0</v>
      </c>
      <c r="E130" s="111" t="str">
        <f t="shared" si="90"/>
        <v/>
      </c>
      <c r="F130" s="111">
        <f t="shared" ref="F130:G130" si="105">SUM(F64,F80,F96,F112)</f>
        <v>0</v>
      </c>
      <c r="G130" s="111">
        <f t="shared" si="105"/>
        <v>0</v>
      </c>
      <c r="H130" s="111">
        <f t="shared" si="92"/>
        <v>0</v>
      </c>
      <c r="I130" s="147">
        <f t="shared" si="93"/>
        <v>0</v>
      </c>
      <c r="J130" s="111" t="str">
        <f t="shared" si="94"/>
        <v/>
      </c>
      <c r="K130" s="111">
        <f t="shared" ref="K130:O130" si="106">SUM(K64,K80,K96,K112)</f>
        <v>0</v>
      </c>
      <c r="L130" s="111">
        <f t="shared" si="106"/>
        <v>0</v>
      </c>
      <c r="M130" s="111">
        <f t="shared" si="106"/>
        <v>0</v>
      </c>
      <c r="N130" s="111">
        <f t="shared" si="106"/>
        <v>0</v>
      </c>
      <c r="O130" s="111">
        <f t="shared" si="106"/>
        <v>0</v>
      </c>
      <c r="P130" s="111">
        <f t="shared" si="96"/>
        <v>0</v>
      </c>
      <c r="Q130" s="148" t="str">
        <f t="shared" si="97"/>
        <v/>
      </c>
      <c r="R130" s="148" t="str">
        <f t="shared" si="98"/>
        <v/>
      </c>
      <c r="S130" s="148" t="str">
        <f t="shared" si="99"/>
        <v/>
      </c>
      <c r="T130" s="148" t="str">
        <f t="shared" si="100"/>
        <v/>
      </c>
      <c r="U130" s="208" t="str">
        <f t="shared" si="87"/>
        <v/>
      </c>
      <c r="V130" s="116">
        <v>744</v>
      </c>
    </row>
    <row r="131" spans="2:22" x14ac:dyDescent="0.3">
      <c r="B131" s="155" t="s">
        <v>265</v>
      </c>
      <c r="C131" s="111" t="str">
        <f t="shared" si="88"/>
        <v/>
      </c>
      <c r="D131" s="213">
        <f t="shared" si="89"/>
        <v>0</v>
      </c>
      <c r="E131" s="111" t="str">
        <f t="shared" si="90"/>
        <v/>
      </c>
      <c r="F131" s="111">
        <f t="shared" ref="F131:G131" si="107">SUM(F65,F81,F97,F113)</f>
        <v>0</v>
      </c>
      <c r="G131" s="111">
        <f t="shared" si="107"/>
        <v>0</v>
      </c>
      <c r="H131" s="111">
        <f t="shared" si="92"/>
        <v>0</v>
      </c>
      <c r="I131" s="147">
        <f t="shared" si="93"/>
        <v>0</v>
      </c>
      <c r="J131" s="111" t="str">
        <f t="shared" si="94"/>
        <v/>
      </c>
      <c r="K131" s="111">
        <f t="shared" ref="K131:O131" si="108">SUM(K65,K81,K97,K113)</f>
        <v>0</v>
      </c>
      <c r="L131" s="111">
        <f t="shared" si="108"/>
        <v>0</v>
      </c>
      <c r="M131" s="111">
        <f t="shared" si="108"/>
        <v>0</v>
      </c>
      <c r="N131" s="111">
        <f t="shared" si="108"/>
        <v>0</v>
      </c>
      <c r="O131" s="111">
        <f t="shared" si="108"/>
        <v>0</v>
      </c>
      <c r="P131" s="111">
        <f t="shared" si="96"/>
        <v>0</v>
      </c>
      <c r="Q131" s="148" t="str">
        <f t="shared" si="97"/>
        <v/>
      </c>
      <c r="R131" s="148" t="str">
        <f t="shared" si="98"/>
        <v/>
      </c>
      <c r="S131" s="148" t="str">
        <f t="shared" si="99"/>
        <v/>
      </c>
      <c r="T131" s="148" t="str">
        <f t="shared" si="100"/>
        <v/>
      </c>
      <c r="U131" s="208" t="str">
        <f t="shared" si="87"/>
        <v/>
      </c>
      <c r="V131" s="116">
        <v>720</v>
      </c>
    </row>
    <row r="132" spans="2:22" x14ac:dyDescent="0.3">
      <c r="B132" s="155" t="s">
        <v>266</v>
      </c>
      <c r="C132" s="111" t="str">
        <f t="shared" si="88"/>
        <v/>
      </c>
      <c r="D132" s="213">
        <f t="shared" si="89"/>
        <v>0</v>
      </c>
      <c r="E132" s="111" t="str">
        <f t="shared" si="90"/>
        <v/>
      </c>
      <c r="F132" s="111">
        <f t="shared" ref="F132:G132" si="109">SUM(F66,F82,F98,F114)</f>
        <v>0</v>
      </c>
      <c r="G132" s="111">
        <f t="shared" si="109"/>
        <v>0</v>
      </c>
      <c r="H132" s="111">
        <f t="shared" si="92"/>
        <v>0</v>
      </c>
      <c r="I132" s="147">
        <f t="shared" si="93"/>
        <v>0</v>
      </c>
      <c r="J132" s="111" t="str">
        <f t="shared" si="94"/>
        <v/>
      </c>
      <c r="K132" s="111">
        <f t="shared" ref="K132:O132" si="110">SUM(K66,K82,K98,K114)</f>
        <v>0</v>
      </c>
      <c r="L132" s="111">
        <f t="shared" si="110"/>
        <v>0</v>
      </c>
      <c r="M132" s="111">
        <f t="shared" si="110"/>
        <v>0</v>
      </c>
      <c r="N132" s="111">
        <f t="shared" si="110"/>
        <v>0</v>
      </c>
      <c r="O132" s="111">
        <f t="shared" si="110"/>
        <v>0</v>
      </c>
      <c r="P132" s="111">
        <f t="shared" si="96"/>
        <v>0</v>
      </c>
      <c r="Q132" s="148" t="str">
        <f t="shared" si="97"/>
        <v/>
      </c>
      <c r="R132" s="148" t="str">
        <f t="shared" si="98"/>
        <v/>
      </c>
      <c r="S132" s="148" t="str">
        <f t="shared" si="99"/>
        <v/>
      </c>
      <c r="T132" s="148" t="str">
        <f t="shared" si="100"/>
        <v/>
      </c>
      <c r="U132" s="208" t="str">
        <f t="shared" si="87"/>
        <v/>
      </c>
      <c r="V132" s="116">
        <v>744</v>
      </c>
    </row>
    <row r="133" spans="2:22" x14ac:dyDescent="0.3">
      <c r="B133" s="155" t="s">
        <v>267</v>
      </c>
      <c r="C133" s="111" t="str">
        <f t="shared" si="88"/>
        <v/>
      </c>
      <c r="D133" s="213">
        <f t="shared" si="89"/>
        <v>0</v>
      </c>
      <c r="E133" s="111" t="str">
        <f t="shared" si="90"/>
        <v/>
      </c>
      <c r="F133" s="111">
        <f t="shared" ref="F133:G133" si="111">SUM(F67,F83,F99,F115)</f>
        <v>0</v>
      </c>
      <c r="G133" s="111">
        <f t="shared" si="111"/>
        <v>0</v>
      </c>
      <c r="H133" s="111">
        <f t="shared" si="92"/>
        <v>0</v>
      </c>
      <c r="I133" s="147">
        <f t="shared" si="93"/>
        <v>0</v>
      </c>
      <c r="J133" s="111" t="str">
        <f t="shared" si="94"/>
        <v/>
      </c>
      <c r="K133" s="111">
        <f t="shared" ref="K133:O133" si="112">SUM(K67,K83,K99,K115)</f>
        <v>0</v>
      </c>
      <c r="L133" s="111">
        <f t="shared" si="112"/>
        <v>0</v>
      </c>
      <c r="M133" s="111">
        <f t="shared" si="112"/>
        <v>0</v>
      </c>
      <c r="N133" s="111">
        <f t="shared" si="112"/>
        <v>0</v>
      </c>
      <c r="O133" s="111">
        <f t="shared" si="112"/>
        <v>0</v>
      </c>
      <c r="P133" s="111">
        <f t="shared" si="96"/>
        <v>0</v>
      </c>
      <c r="Q133" s="148" t="str">
        <f t="shared" si="97"/>
        <v/>
      </c>
      <c r="R133" s="148" t="str">
        <f t="shared" si="98"/>
        <v/>
      </c>
      <c r="S133" s="148" t="str">
        <f t="shared" si="99"/>
        <v/>
      </c>
      <c r="T133" s="148" t="str">
        <f t="shared" si="100"/>
        <v/>
      </c>
      <c r="U133" s="208" t="str">
        <f t="shared" si="87"/>
        <v/>
      </c>
      <c r="V133" s="116">
        <v>744</v>
      </c>
    </row>
    <row r="134" spans="2:22" x14ac:dyDescent="0.3">
      <c r="B134" s="155" t="s">
        <v>268</v>
      </c>
      <c r="C134" s="111" t="str">
        <f t="shared" si="88"/>
        <v/>
      </c>
      <c r="D134" s="213">
        <f t="shared" si="89"/>
        <v>0</v>
      </c>
      <c r="E134" s="111" t="str">
        <f t="shared" si="90"/>
        <v/>
      </c>
      <c r="F134" s="111">
        <f t="shared" ref="F134:G134" si="113">SUM(F68,F84,F100,F116)</f>
        <v>0</v>
      </c>
      <c r="G134" s="111">
        <f t="shared" si="113"/>
        <v>0</v>
      </c>
      <c r="H134" s="111">
        <f t="shared" si="92"/>
        <v>0</v>
      </c>
      <c r="I134" s="147">
        <f t="shared" si="93"/>
        <v>0</v>
      </c>
      <c r="J134" s="111" t="str">
        <f t="shared" si="94"/>
        <v/>
      </c>
      <c r="K134" s="111">
        <f t="shared" ref="K134:O134" si="114">SUM(K68,K84,K100,K116)</f>
        <v>0</v>
      </c>
      <c r="L134" s="111">
        <f t="shared" si="114"/>
        <v>0</v>
      </c>
      <c r="M134" s="111">
        <f t="shared" si="114"/>
        <v>0</v>
      </c>
      <c r="N134" s="111">
        <f t="shared" si="114"/>
        <v>0</v>
      </c>
      <c r="O134" s="111">
        <f t="shared" si="114"/>
        <v>0</v>
      </c>
      <c r="P134" s="111">
        <f t="shared" si="96"/>
        <v>0</v>
      </c>
      <c r="Q134" s="148" t="str">
        <f t="shared" si="97"/>
        <v/>
      </c>
      <c r="R134" s="148" t="str">
        <f t="shared" si="98"/>
        <v/>
      </c>
      <c r="S134" s="148" t="str">
        <f t="shared" si="99"/>
        <v/>
      </c>
      <c r="T134" s="148" t="str">
        <f t="shared" si="100"/>
        <v/>
      </c>
      <c r="U134" s="208" t="str">
        <f t="shared" si="87"/>
        <v/>
      </c>
      <c r="V134" s="116">
        <v>720</v>
      </c>
    </row>
    <row r="135" spans="2:22" x14ac:dyDescent="0.3">
      <c r="B135" s="155" t="s">
        <v>269</v>
      </c>
      <c r="C135" s="111" t="str">
        <f t="shared" si="88"/>
        <v/>
      </c>
      <c r="D135" s="213">
        <f t="shared" si="89"/>
        <v>0</v>
      </c>
      <c r="E135" s="111" t="str">
        <f t="shared" si="90"/>
        <v/>
      </c>
      <c r="F135" s="111">
        <f t="shared" ref="F135:G135" si="115">SUM(F69,F85,F101,F117)</f>
        <v>0</v>
      </c>
      <c r="G135" s="111">
        <f t="shared" si="115"/>
        <v>0</v>
      </c>
      <c r="H135" s="111">
        <f t="shared" si="92"/>
        <v>0</v>
      </c>
      <c r="I135" s="147">
        <f t="shared" si="93"/>
        <v>0</v>
      </c>
      <c r="J135" s="111" t="str">
        <f t="shared" si="94"/>
        <v/>
      </c>
      <c r="K135" s="111">
        <f t="shared" ref="K135:O135" si="116">SUM(K69,K85,K101,K117)</f>
        <v>0</v>
      </c>
      <c r="L135" s="111">
        <f t="shared" si="116"/>
        <v>0</v>
      </c>
      <c r="M135" s="111">
        <f t="shared" si="116"/>
        <v>0</v>
      </c>
      <c r="N135" s="111">
        <f t="shared" si="116"/>
        <v>0</v>
      </c>
      <c r="O135" s="111">
        <f t="shared" si="116"/>
        <v>0</v>
      </c>
      <c r="P135" s="111">
        <f t="shared" si="96"/>
        <v>0</v>
      </c>
      <c r="Q135" s="148" t="str">
        <f t="shared" si="97"/>
        <v/>
      </c>
      <c r="R135" s="148" t="str">
        <f t="shared" si="98"/>
        <v/>
      </c>
      <c r="S135" s="148" t="str">
        <f t="shared" si="99"/>
        <v/>
      </c>
      <c r="T135" s="148" t="str">
        <f t="shared" si="100"/>
        <v/>
      </c>
      <c r="U135" s="208" t="str">
        <f t="shared" si="87"/>
        <v/>
      </c>
      <c r="V135" s="116">
        <v>744</v>
      </c>
    </row>
    <row r="136" spans="2:22" x14ac:dyDescent="0.3">
      <c r="B136" s="155" t="s">
        <v>270</v>
      </c>
      <c r="C136" s="111" t="str">
        <f t="shared" si="88"/>
        <v/>
      </c>
      <c r="D136" s="213">
        <f t="shared" si="89"/>
        <v>0</v>
      </c>
      <c r="E136" s="111" t="str">
        <f t="shared" si="90"/>
        <v/>
      </c>
      <c r="F136" s="111">
        <f t="shared" ref="F136:G136" si="117">SUM(F70,F86,F102,F118)</f>
        <v>0</v>
      </c>
      <c r="G136" s="111">
        <f t="shared" si="117"/>
        <v>0</v>
      </c>
      <c r="H136" s="111">
        <f t="shared" si="92"/>
        <v>0</v>
      </c>
      <c r="I136" s="147">
        <f t="shared" si="93"/>
        <v>0</v>
      </c>
      <c r="J136" s="111" t="str">
        <f t="shared" si="94"/>
        <v/>
      </c>
      <c r="K136" s="111">
        <f t="shared" ref="K136:O136" si="118">SUM(K70,K86,K102,K118)</f>
        <v>0</v>
      </c>
      <c r="L136" s="111">
        <f t="shared" si="118"/>
        <v>0</v>
      </c>
      <c r="M136" s="111">
        <f t="shared" si="118"/>
        <v>0</v>
      </c>
      <c r="N136" s="111">
        <f t="shared" si="118"/>
        <v>0</v>
      </c>
      <c r="O136" s="111">
        <f t="shared" si="118"/>
        <v>0</v>
      </c>
      <c r="P136" s="111">
        <f t="shared" si="96"/>
        <v>0</v>
      </c>
      <c r="Q136" s="148" t="str">
        <f t="shared" si="97"/>
        <v/>
      </c>
      <c r="R136" s="148" t="str">
        <f t="shared" si="98"/>
        <v/>
      </c>
      <c r="S136" s="148" t="str">
        <f t="shared" si="99"/>
        <v/>
      </c>
      <c r="T136" s="148" t="str">
        <f t="shared" si="100"/>
        <v/>
      </c>
      <c r="U136" s="208" t="str">
        <f t="shared" si="87"/>
        <v/>
      </c>
      <c r="V136" s="116">
        <v>720</v>
      </c>
    </row>
    <row r="137" spans="2:22" ht="16.5" thickBot="1" x14ac:dyDescent="0.35">
      <c r="B137" s="156" t="s">
        <v>271</v>
      </c>
      <c r="C137" s="149" t="str">
        <f t="shared" si="88"/>
        <v/>
      </c>
      <c r="D137" s="214">
        <f t="shared" si="89"/>
        <v>0</v>
      </c>
      <c r="E137" s="149" t="str">
        <f t="shared" si="90"/>
        <v/>
      </c>
      <c r="F137" s="149">
        <f t="shared" ref="F137:G137" si="119">SUM(F71,F87,F103,F119)</f>
        <v>0</v>
      </c>
      <c r="G137" s="149">
        <f t="shared" si="119"/>
        <v>0</v>
      </c>
      <c r="H137" s="149">
        <f t="shared" si="92"/>
        <v>0</v>
      </c>
      <c r="I137" s="150">
        <f t="shared" si="93"/>
        <v>0</v>
      </c>
      <c r="J137" s="149" t="str">
        <f t="shared" si="94"/>
        <v/>
      </c>
      <c r="K137" s="149">
        <f t="shared" ref="K137:O137" si="120">SUM(K71,K87,K103,K119)</f>
        <v>0</v>
      </c>
      <c r="L137" s="149">
        <f t="shared" si="120"/>
        <v>0</v>
      </c>
      <c r="M137" s="149">
        <f t="shared" si="120"/>
        <v>0</v>
      </c>
      <c r="N137" s="149">
        <f t="shared" si="120"/>
        <v>0</v>
      </c>
      <c r="O137" s="149">
        <f t="shared" si="120"/>
        <v>0</v>
      </c>
      <c r="P137" s="149">
        <f t="shared" si="96"/>
        <v>0</v>
      </c>
      <c r="Q137" s="151" t="str">
        <f t="shared" si="97"/>
        <v/>
      </c>
      <c r="R137" s="151" t="str">
        <f t="shared" si="98"/>
        <v/>
      </c>
      <c r="S137" s="151" t="str">
        <f t="shared" si="99"/>
        <v/>
      </c>
      <c r="T137" s="151" t="str">
        <f t="shared" si="100"/>
        <v/>
      </c>
      <c r="U137" s="209" t="str">
        <f t="shared" si="87"/>
        <v/>
      </c>
      <c r="V137" s="116">
        <v>744</v>
      </c>
    </row>
    <row r="138" spans="2:22" s="119" customFormat="1" ht="16.5" thickTop="1" x14ac:dyDescent="0.3">
      <c r="B138" s="157" t="s">
        <v>276</v>
      </c>
      <c r="C138" s="112">
        <f>SUM(C126:C137)</f>
        <v>0</v>
      </c>
      <c r="D138" s="152"/>
      <c r="E138" s="112">
        <f>SUM(E126:E137)</f>
        <v>0</v>
      </c>
      <c r="F138" s="112">
        <f t="shared" ref="F138" si="121">SUM(F126:F137)</f>
        <v>0</v>
      </c>
      <c r="G138" s="112">
        <f t="shared" ref="G138" si="122">SUM(G126:G137)</f>
        <v>0</v>
      </c>
      <c r="H138" s="112">
        <f t="shared" ref="H138" si="123">SUM(H126:H137)</f>
        <v>0</v>
      </c>
      <c r="I138" s="112">
        <f t="shared" ref="I138" si="124">SUM(I126:I137)</f>
        <v>0</v>
      </c>
      <c r="J138" s="112">
        <f t="shared" ref="J138" si="125">SUM(J126:J137)</f>
        <v>0</v>
      </c>
      <c r="K138" s="112">
        <f>SUM(K126:K137)</f>
        <v>0</v>
      </c>
      <c r="L138" s="112">
        <f t="shared" ref="L138" si="126">SUM(L126:L137)</f>
        <v>0</v>
      </c>
      <c r="M138" s="112">
        <f t="shared" ref="M138" si="127">SUM(M126:M137)</f>
        <v>0</v>
      </c>
      <c r="N138" s="112">
        <f t="shared" ref="N138" si="128">SUM(N126:N137)</f>
        <v>0</v>
      </c>
      <c r="O138" s="112">
        <f t="shared" ref="O138" si="129">SUM(O126:O137)</f>
        <v>0</v>
      </c>
      <c r="P138" s="112">
        <f t="shared" ref="P138" si="130">SUM(P126:P137)</f>
        <v>0</v>
      </c>
      <c r="Q138" s="153">
        <f>IFERROR(AVERAGE(Q126:Q137),0)</f>
        <v>0</v>
      </c>
      <c r="R138" s="153" t="str">
        <f t="shared" si="98"/>
        <v/>
      </c>
      <c r="S138" s="153" t="str">
        <f t="shared" si="99"/>
        <v/>
      </c>
      <c r="T138" s="153" t="str">
        <f t="shared" si="100"/>
        <v/>
      </c>
      <c r="U138" s="210" t="str">
        <f t="shared" si="87"/>
        <v/>
      </c>
      <c r="V138" s="118">
        <f>SUM(V126:V137)</f>
        <v>8760</v>
      </c>
    </row>
    <row r="141" spans="2:22" x14ac:dyDescent="0.3">
      <c r="B141" s="233" t="s">
        <v>378</v>
      </c>
      <c r="C141" s="234"/>
      <c r="D141" s="234"/>
      <c r="E141" s="234"/>
      <c r="F141" s="234"/>
      <c r="G141" s="234"/>
      <c r="H141" s="234"/>
      <c r="I141" s="234"/>
      <c r="J141" s="234"/>
      <c r="K141" s="234"/>
      <c r="L141" s="234"/>
      <c r="M141" s="234"/>
      <c r="N141" s="234"/>
      <c r="O141" s="234"/>
      <c r="P141" s="234"/>
      <c r="Q141" s="234"/>
      <c r="R141" s="234"/>
      <c r="S141" s="234"/>
      <c r="T141" s="234"/>
      <c r="U141" s="235"/>
    </row>
  </sheetData>
  <sheetProtection algorithmName="SHA-512" hashValue="gblzWa6QYD+f6kpcDulzzt7fL1rhJ5wGPfOpydCzelzuMk7uIzmiAiJCkIsITqUtKoX12c1+y8TO5lAphvsneQ==" saltValue="I9hGs4oLLAGhpx7wgd5+dA==" spinCount="100000" sheet="1" objects="1" scenarios="1" selectLockedCells="1"/>
  <mergeCells count="34">
    <mergeCell ref="B7:N7"/>
    <mergeCell ref="B8:N10"/>
    <mergeCell ref="B12:N12"/>
    <mergeCell ref="H14:J14"/>
    <mergeCell ref="F47:G47"/>
    <mergeCell ref="B16:N22"/>
    <mergeCell ref="B24:G26"/>
    <mergeCell ref="F34:G34"/>
    <mergeCell ref="B36:G39"/>
    <mergeCell ref="I34:N39"/>
    <mergeCell ref="B45:C45"/>
    <mergeCell ref="D45:E45"/>
    <mergeCell ref="B46:C46"/>
    <mergeCell ref="D46:E46"/>
    <mergeCell ref="B141:U141"/>
    <mergeCell ref="C74:F74"/>
    <mergeCell ref="C90:F90"/>
    <mergeCell ref="C106:F106"/>
    <mergeCell ref="B48:C48"/>
    <mergeCell ref="D48:E48"/>
    <mergeCell ref="P26:T37"/>
    <mergeCell ref="B124:F124"/>
    <mergeCell ref="F48:G48"/>
    <mergeCell ref="B49:I49"/>
    <mergeCell ref="B52:U52"/>
    <mergeCell ref="B54:U56"/>
    <mergeCell ref="C58:F58"/>
    <mergeCell ref="B44:C44"/>
    <mergeCell ref="D44:E44"/>
    <mergeCell ref="F44:G44"/>
    <mergeCell ref="F45:G45"/>
    <mergeCell ref="F46:G46"/>
    <mergeCell ref="B47:C47"/>
    <mergeCell ref="D47:E47"/>
  </mergeCells>
  <phoneticPr fontId="10" type="noConversion"/>
  <conditionalFormatting sqref="H24">
    <cfRule type="expression" dxfId="11" priority="8">
      <formula>I24&lt;&gt;""</formula>
    </cfRule>
  </conditionalFormatting>
  <conditionalFormatting sqref="H25">
    <cfRule type="expression" dxfId="10" priority="7">
      <formula>I25&lt;&gt;""</formula>
    </cfRule>
  </conditionalFormatting>
  <conditionalFormatting sqref="H26">
    <cfRule type="expression" dxfId="9" priority="6">
      <formula>I26&lt;&gt;""</formula>
    </cfRule>
  </conditionalFormatting>
  <conditionalFormatting sqref="H24:H26">
    <cfRule type="expression" dxfId="8" priority="4">
      <formula>I24&lt;&gt;""</formula>
    </cfRule>
    <cfRule type="expression" dxfId="7" priority="5">
      <formula>"I25&lt;&gt;"""""</formula>
    </cfRule>
  </conditionalFormatting>
  <conditionalFormatting sqref="B24:G26">
    <cfRule type="expression" dxfId="6" priority="1">
      <formula>B24&lt;&gt;""</formula>
    </cfRule>
    <cfRule type="expression" dxfId="5" priority="2">
      <formula>B24&lt;&gt;""</formula>
    </cfRule>
  </conditionalFormatting>
  <hyperlinks>
    <hyperlink ref="I30" r:id="rId1" xr:uid="{EB5B09E9-5B94-4F23-B981-14F792E8DF4D}"/>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BA8A43EB-743C-4A3A-922B-A06C57BA8C3F}">
          <x14:formula1>
            <xm:f>HiddenLists!$S$2:$S$4</xm:f>
          </x14:formula1>
          <xm:sqref>H14:J14</xm:sqref>
        </x14:dataValidation>
        <x14:dataValidation type="list" allowBlank="1" showInputMessage="1" showErrorMessage="1" xr:uid="{1E620AE5-03B9-4DE7-9D22-DB2C03E666D9}">
          <x14:formula1>
            <xm:f>HiddenLists!$O$2:$O$4</xm:f>
          </x14:formula1>
          <xm:sqref>K29</xm:sqref>
        </x14:dataValidation>
        <x14:dataValidation type="list" allowBlank="1" showInputMessage="1" showErrorMessage="1" xr:uid="{F20E4D5B-B070-44E3-92BB-868FB7FFBC6F}">
          <x14:formula1>
            <xm:f>HiddenLists!$R$7:$R$10</xm:f>
          </x14:formula1>
          <xm:sqref>F34:G34</xm:sqref>
        </x14:dataValidation>
        <x14:dataValidation type="list" allowBlank="1" showInputMessage="1" showErrorMessage="1" xr:uid="{012F6826-7D2A-43A5-80AD-EFC17BDFE7BD}">
          <x14:formula1>
            <xm:f>HiddenLists!$R$13:$R$20</xm:f>
          </x14:formula1>
          <xm:sqref>F45:G48</xm:sqref>
        </x14:dataValidation>
        <x14:dataValidation type="list" allowBlank="1" showInputMessage="1" showErrorMessage="1" xr:uid="{924BE522-0C01-4258-A3C0-29C1FFA9E889}">
          <x14:formula1>
            <xm:f>HiddenLists!$N$27:$N$33</xm:f>
          </x14:formula1>
          <xm:sqref>I45:I48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D0AB5-DE42-448B-98BC-66BC4616A104}">
  <dimension ref="B2:N55"/>
  <sheetViews>
    <sheetView showGridLines="0" workbookViewId="0">
      <selection activeCell="F14" sqref="F14"/>
    </sheetView>
  </sheetViews>
  <sheetFormatPr defaultRowHeight="15.75" x14ac:dyDescent="0.3"/>
  <cols>
    <col min="1" max="1" width="3.7109375" style="1" customWidth="1"/>
    <col min="2" max="3" width="9.140625" style="1"/>
    <col min="4" max="4" width="11.42578125" style="1" customWidth="1"/>
    <col min="5" max="6" width="18.28515625" style="1" customWidth="1"/>
    <col min="7" max="9" width="9.140625" style="1"/>
    <col min="10" max="10" width="9.42578125" style="1" customWidth="1"/>
    <col min="11" max="11" width="14.140625" style="1" customWidth="1"/>
    <col min="12" max="12" width="18.28515625" style="1" customWidth="1"/>
    <col min="13" max="13" width="10.7109375" style="1" bestFit="1" customWidth="1"/>
    <col min="14" max="16384" width="9.140625" style="1"/>
  </cols>
  <sheetData>
    <row r="2" spans="2:14" x14ac:dyDescent="0.3">
      <c r="B2" s="38"/>
      <c r="C2" s="39"/>
      <c r="D2" s="39"/>
      <c r="E2" s="39"/>
      <c r="F2" s="39"/>
      <c r="G2" s="39"/>
      <c r="H2" s="39"/>
      <c r="I2" s="39"/>
      <c r="J2" s="39"/>
      <c r="K2" s="39"/>
      <c r="L2" s="39"/>
      <c r="M2" s="39"/>
      <c r="N2" s="40"/>
    </row>
    <row r="3" spans="2:14" ht="19.5" x14ac:dyDescent="0.35">
      <c r="B3" s="41"/>
      <c r="C3" s="42"/>
      <c r="D3" s="42"/>
      <c r="E3" s="42"/>
      <c r="F3" s="42"/>
      <c r="G3" s="42"/>
      <c r="H3" s="13" t="s">
        <v>0</v>
      </c>
      <c r="I3" s="42"/>
      <c r="J3" s="42"/>
      <c r="K3" s="42"/>
      <c r="L3" s="42"/>
      <c r="M3" s="42"/>
      <c r="N3" s="43"/>
    </row>
    <row r="4" spans="2:14" ht="19.5" x14ac:dyDescent="0.35">
      <c r="B4" s="41"/>
      <c r="C4" s="42"/>
      <c r="D4" s="42"/>
      <c r="E4" s="42"/>
      <c r="F4" s="42"/>
      <c r="G4" s="42"/>
      <c r="H4" s="13" t="s">
        <v>1</v>
      </c>
      <c r="I4" s="42"/>
      <c r="J4" s="42"/>
      <c r="K4" s="42"/>
      <c r="L4" s="42"/>
      <c r="M4" s="42"/>
      <c r="N4" s="43"/>
    </row>
    <row r="5" spans="2:14" ht="19.5" x14ac:dyDescent="0.35">
      <c r="B5" s="41"/>
      <c r="C5" s="42"/>
      <c r="D5" s="42"/>
      <c r="E5" s="42"/>
      <c r="F5" s="42"/>
      <c r="G5" s="42"/>
      <c r="H5" s="13" t="s">
        <v>2</v>
      </c>
      <c r="I5" s="42"/>
      <c r="J5" s="42"/>
      <c r="K5" s="42"/>
      <c r="L5" s="42"/>
      <c r="M5" s="42"/>
      <c r="N5" s="43"/>
    </row>
    <row r="6" spans="2:14" x14ac:dyDescent="0.3">
      <c r="B6" s="44"/>
      <c r="C6" s="45"/>
      <c r="D6" s="45"/>
      <c r="E6" s="45"/>
      <c r="F6" s="45"/>
      <c r="G6" s="45"/>
      <c r="H6" s="45"/>
      <c r="I6" s="45"/>
      <c r="J6" s="45"/>
      <c r="K6" s="45"/>
      <c r="L6" s="45"/>
      <c r="M6" s="45"/>
      <c r="N6" s="46"/>
    </row>
    <row r="7" spans="2:14" x14ac:dyDescent="0.3">
      <c r="B7" s="236" t="s">
        <v>379</v>
      </c>
      <c r="C7" s="237"/>
      <c r="D7" s="237"/>
      <c r="E7" s="237"/>
      <c r="F7" s="237"/>
      <c r="G7" s="237"/>
      <c r="H7" s="237"/>
      <c r="I7" s="237"/>
      <c r="J7" s="237"/>
      <c r="K7" s="237"/>
      <c r="L7" s="237"/>
      <c r="M7" s="237"/>
      <c r="N7" s="238"/>
    </row>
    <row r="8" spans="2:14" x14ac:dyDescent="0.3">
      <c r="B8" s="264" t="s">
        <v>427</v>
      </c>
      <c r="C8" s="265"/>
      <c r="D8" s="265"/>
      <c r="E8" s="265"/>
      <c r="F8" s="265"/>
      <c r="G8" s="265"/>
      <c r="H8" s="265"/>
      <c r="I8" s="265"/>
      <c r="J8" s="265"/>
      <c r="K8" s="265"/>
      <c r="L8" s="265"/>
      <c r="M8" s="265"/>
      <c r="N8" s="266"/>
    </row>
    <row r="9" spans="2:14" x14ac:dyDescent="0.3">
      <c r="B9" s="215"/>
      <c r="C9" s="216"/>
      <c r="D9" s="216"/>
      <c r="E9" s="216"/>
      <c r="F9" s="216"/>
      <c r="G9" s="216"/>
      <c r="H9" s="216"/>
      <c r="I9" s="216"/>
      <c r="J9" s="216"/>
      <c r="K9" s="216"/>
      <c r="L9" s="216"/>
      <c r="M9" s="216"/>
      <c r="N9" s="217"/>
    </row>
    <row r="10" spans="2:14" x14ac:dyDescent="0.3">
      <c r="B10" s="285"/>
      <c r="C10" s="286"/>
      <c r="D10" s="286"/>
      <c r="E10" s="286"/>
      <c r="F10" s="286"/>
      <c r="G10" s="286"/>
      <c r="H10" s="286"/>
      <c r="I10" s="286"/>
      <c r="J10" s="286"/>
      <c r="K10" s="286"/>
      <c r="L10" s="286"/>
      <c r="M10" s="286"/>
      <c r="N10" s="287"/>
    </row>
    <row r="11" spans="2:14" x14ac:dyDescent="0.3">
      <c r="B11" s="5"/>
      <c r="C11" s="6"/>
      <c r="D11" s="6"/>
      <c r="E11" s="6"/>
      <c r="F11" s="6"/>
      <c r="G11" s="6"/>
      <c r="H11" s="6"/>
      <c r="I11" s="6"/>
      <c r="J11" s="6"/>
      <c r="K11" s="6"/>
      <c r="L11" s="6"/>
      <c r="M11" s="6"/>
      <c r="N11" s="7"/>
    </row>
    <row r="12" spans="2:14" x14ac:dyDescent="0.3">
      <c r="B12" s="288" t="s">
        <v>380</v>
      </c>
      <c r="C12" s="288"/>
      <c r="D12" s="288"/>
      <c r="E12" s="288"/>
      <c r="F12" s="288"/>
      <c r="G12" s="6"/>
      <c r="H12" s="288" t="s">
        <v>418</v>
      </c>
      <c r="I12" s="288"/>
      <c r="J12" s="288"/>
      <c r="K12" s="288"/>
      <c r="L12" s="288"/>
      <c r="M12" s="6"/>
      <c r="N12" s="7"/>
    </row>
    <row r="13" spans="2:14" x14ac:dyDescent="0.3">
      <c r="B13" s="288" t="s">
        <v>381</v>
      </c>
      <c r="C13" s="288"/>
      <c r="D13" s="288"/>
      <c r="E13" s="288"/>
      <c r="F13" s="158" t="s">
        <v>382</v>
      </c>
      <c r="G13" s="6"/>
      <c r="H13" s="34" t="s">
        <v>420</v>
      </c>
      <c r="I13" s="26"/>
      <c r="J13" s="26"/>
      <c r="K13" s="27"/>
      <c r="L13" s="172" t="str">
        <f>IF('4 - CHP System Information'!$H$14="AOI 1: Resilient and Renewable CHP Systems","AOI 1",IF('4 - CHP System Information'!$H$14="AOI 2: CHP Systems for Operational Efficiency","AOI 2",""))</f>
        <v/>
      </c>
      <c r="M13" s="6"/>
      <c r="N13" s="7"/>
    </row>
    <row r="14" spans="2:14" x14ac:dyDescent="0.3">
      <c r="B14" s="34" t="s">
        <v>383</v>
      </c>
      <c r="C14" s="26"/>
      <c r="D14" s="26"/>
      <c r="E14" s="27"/>
      <c r="F14" s="383"/>
      <c r="G14" s="6"/>
      <c r="H14" s="34" t="s">
        <v>419</v>
      </c>
      <c r="I14" s="26"/>
      <c r="J14" s="26"/>
      <c r="K14" s="27"/>
      <c r="L14" s="173" t="str">
        <f>IF('4 - CHP System Information'!K49&lt;&gt;0,'4 - CHP System Information'!K49,"")</f>
        <v/>
      </c>
      <c r="M14" s="182"/>
      <c r="N14" s="7"/>
    </row>
    <row r="15" spans="2:14" ht="16.5" thickBot="1" x14ac:dyDescent="0.35">
      <c r="B15" s="34" t="s">
        <v>384</v>
      </c>
      <c r="C15" s="26"/>
      <c r="D15" s="26"/>
      <c r="E15" s="27"/>
      <c r="F15" s="383"/>
      <c r="G15" s="6"/>
      <c r="H15" s="159" t="s">
        <v>421</v>
      </c>
      <c r="I15" s="161"/>
      <c r="J15" s="161"/>
      <c r="K15" s="160"/>
      <c r="L15" s="177" t="str">
        <f>IF(L14&lt;=60,"MICRO-CHP*",IF(AND(L13="AOI 1",L14&gt;60,L14&lt;=500),700,IF(AND(L13="AOI 1",L14&gt;500,L14&lt;=1000),650,IF(AND(L13="AOI 1",L14&gt;1000),600,IF(AND(L13="AOI 2",L14&gt;60,L14&lt;=500),500,IF(AND(L13="AOI 2",L14&gt;500,L14&lt;=1000),450,IF(AND(L13="AOI 2",L14&gt;1000),400,"")))))))</f>
        <v/>
      </c>
      <c r="M15" s="6"/>
      <c r="N15" s="7"/>
    </row>
    <row r="16" spans="2:14" ht="16.5" thickTop="1" x14ac:dyDescent="0.3">
      <c r="B16" s="34" t="s">
        <v>385</v>
      </c>
      <c r="C16" s="26"/>
      <c r="D16" s="26"/>
      <c r="E16" s="27"/>
      <c r="F16" s="383"/>
      <c r="G16" s="6"/>
      <c r="H16" s="178" t="s">
        <v>422</v>
      </c>
      <c r="I16" s="175"/>
      <c r="J16" s="175"/>
      <c r="K16" s="176"/>
      <c r="L16" s="165" t="str">
        <f>IF(AND(L13="AOI 1",L14&lt;=60),MIN(120000,0.6*(L32-SUM(L25,L27:L29))),IF(AND(L13="AOI 1",L14&gt;60,L14&lt;=500),MIN(700000,L14*L15),IF(AND(L13="AOI 1",L14&gt;500,L14&lt;=1000),MIN(700000,L14*L15),IF(AND(L13="AOI 1",L14&gt;1000),MIN(700000,L14*L15),IF(AND(L13="AOI 2",L14&lt;=60),MIN(100000,0.4*(L32-SUM(L25,L27:L29))),IF(AND(L13="AOI 2",L14&gt;60,L14&lt;=500),MIN(500000,L14*L15),IF(AND(L13="AOI 2",L14&gt;500,L14&lt;=1000),MIN(500000,L14*L15),IF(AND(L13="AOI 2",L14&gt;1000),MIN(500000,L14*L15),""))))))))</f>
        <v/>
      </c>
      <c r="M16" s="6"/>
      <c r="N16" s="7"/>
    </row>
    <row r="17" spans="2:14" x14ac:dyDescent="0.3">
      <c r="B17" s="34" t="s">
        <v>386</v>
      </c>
      <c r="C17" s="26"/>
      <c r="D17" s="26"/>
      <c r="E17" s="27"/>
      <c r="F17" s="383"/>
      <c r="G17" s="6"/>
      <c r="H17" s="6"/>
      <c r="I17" s="6"/>
      <c r="J17" s="6"/>
      <c r="K17" s="6"/>
      <c r="L17" s="6"/>
      <c r="M17" s="6"/>
      <c r="N17" s="7"/>
    </row>
    <row r="18" spans="2:14" x14ac:dyDescent="0.3">
      <c r="B18" s="34" t="s">
        <v>387</v>
      </c>
      <c r="C18" s="26"/>
      <c r="D18" s="26"/>
      <c r="E18" s="27"/>
      <c r="F18" s="383"/>
      <c r="G18" s="6"/>
      <c r="H18" s="219" t="str">
        <f>IF(L15="MICRO-CHP*","*Calculated as a percentage of net total project cost (total cost minus all other leveraged funds). For AOI 1, 60% with a cap of $120,000. For AOI 2, 40% with a cap of $100,000.","")</f>
        <v/>
      </c>
      <c r="I18" s="219"/>
      <c r="J18" s="219"/>
      <c r="K18" s="219"/>
      <c r="L18" s="219"/>
      <c r="M18" s="6"/>
      <c r="N18" s="7"/>
    </row>
    <row r="19" spans="2:14" x14ac:dyDescent="0.3">
      <c r="B19" s="34" t="s">
        <v>388</v>
      </c>
      <c r="C19" s="26"/>
      <c r="D19" s="26"/>
      <c r="E19" s="27"/>
      <c r="F19" s="383"/>
      <c r="G19" s="6"/>
      <c r="H19" s="219"/>
      <c r="I19" s="219"/>
      <c r="J19" s="219"/>
      <c r="K19" s="219"/>
      <c r="L19" s="219"/>
      <c r="M19" s="6"/>
      <c r="N19" s="7"/>
    </row>
    <row r="20" spans="2:14" x14ac:dyDescent="0.3">
      <c r="B20" s="34" t="s">
        <v>389</v>
      </c>
      <c r="C20" s="26"/>
      <c r="D20" s="26"/>
      <c r="E20" s="27"/>
      <c r="F20" s="383"/>
      <c r="G20" s="6"/>
      <c r="H20" s="219"/>
      <c r="I20" s="219"/>
      <c r="J20" s="219"/>
      <c r="K20" s="219"/>
      <c r="L20" s="219"/>
      <c r="M20" s="6"/>
      <c r="N20" s="7"/>
    </row>
    <row r="21" spans="2:14" x14ac:dyDescent="0.3">
      <c r="B21" s="34" t="s">
        <v>390</v>
      </c>
      <c r="C21" s="26"/>
      <c r="D21" s="26"/>
      <c r="E21" s="27"/>
      <c r="F21" s="383"/>
      <c r="G21" s="6"/>
      <c r="H21" s="219"/>
      <c r="I21" s="219"/>
      <c r="J21" s="219"/>
      <c r="K21" s="219"/>
      <c r="L21" s="219"/>
      <c r="M21" s="6"/>
      <c r="N21" s="7"/>
    </row>
    <row r="22" spans="2:14" x14ac:dyDescent="0.3">
      <c r="B22" s="34" t="s">
        <v>391</v>
      </c>
      <c r="C22" s="26"/>
      <c r="D22" s="26"/>
      <c r="E22" s="27"/>
      <c r="F22" s="383"/>
      <c r="G22" s="6"/>
      <c r="H22" s="6"/>
      <c r="I22" s="6"/>
      <c r="J22" s="6"/>
      <c r="K22" s="6"/>
      <c r="L22" s="6"/>
      <c r="M22" s="6"/>
      <c r="N22" s="7"/>
    </row>
    <row r="23" spans="2:14" x14ac:dyDescent="0.3">
      <c r="B23" s="34" t="s">
        <v>392</v>
      </c>
      <c r="C23" s="26"/>
      <c r="D23" s="26"/>
      <c r="E23" s="27"/>
      <c r="F23" s="383"/>
      <c r="G23" s="6"/>
      <c r="H23" s="288" t="s">
        <v>415</v>
      </c>
      <c r="I23" s="288"/>
      <c r="J23" s="288"/>
      <c r="K23" s="288"/>
      <c r="L23" s="288"/>
      <c r="M23" s="6"/>
      <c r="N23" s="7"/>
    </row>
    <row r="24" spans="2:14" x14ac:dyDescent="0.3">
      <c r="B24" s="34" t="s">
        <v>393</v>
      </c>
      <c r="C24" s="26"/>
      <c r="D24" s="26"/>
      <c r="E24" s="27"/>
      <c r="F24" s="383"/>
      <c r="G24" s="6"/>
      <c r="H24" s="288" t="s">
        <v>416</v>
      </c>
      <c r="I24" s="288"/>
      <c r="J24" s="288"/>
      <c r="K24" s="288"/>
      <c r="L24" s="158" t="s">
        <v>413</v>
      </c>
      <c r="M24" s="6"/>
      <c r="N24" s="7"/>
    </row>
    <row r="25" spans="2:14" x14ac:dyDescent="0.3">
      <c r="B25" s="34" t="s">
        <v>394</v>
      </c>
      <c r="C25" s="26"/>
      <c r="D25" s="26"/>
      <c r="E25" s="27"/>
      <c r="F25" s="383"/>
      <c r="G25" s="6"/>
      <c r="H25" s="34" t="s">
        <v>409</v>
      </c>
      <c r="I25" s="26"/>
      <c r="J25" s="26"/>
      <c r="K25" s="27"/>
      <c r="L25" s="383"/>
      <c r="M25" s="6"/>
      <c r="N25" s="7"/>
    </row>
    <row r="26" spans="2:14" x14ac:dyDescent="0.3">
      <c r="B26" s="34" t="s">
        <v>395</v>
      </c>
      <c r="C26" s="26"/>
      <c r="D26" s="26"/>
      <c r="E26" s="27"/>
      <c r="F26" s="383"/>
      <c r="G26" s="6"/>
      <c r="H26" s="34" t="s">
        <v>410</v>
      </c>
      <c r="I26" s="26"/>
      <c r="J26" s="26"/>
      <c r="K26" s="27"/>
      <c r="L26" s="174" t="str">
        <f>L16</f>
        <v/>
      </c>
      <c r="M26" s="6"/>
      <c r="N26" s="7"/>
    </row>
    <row r="27" spans="2:14" x14ac:dyDescent="0.3">
      <c r="B27" s="34" t="s">
        <v>396</v>
      </c>
      <c r="C27" s="26"/>
      <c r="D27" s="26"/>
      <c r="E27" s="27"/>
      <c r="F27" s="383"/>
      <c r="G27" s="6"/>
      <c r="H27" s="34" t="s">
        <v>411</v>
      </c>
      <c r="I27" s="26"/>
      <c r="J27" s="26"/>
      <c r="K27" s="27"/>
      <c r="L27" s="383"/>
      <c r="M27" s="6"/>
      <c r="N27" s="7"/>
    </row>
    <row r="28" spans="2:14" x14ac:dyDescent="0.3">
      <c r="B28" s="34" t="s">
        <v>397</v>
      </c>
      <c r="C28" s="27"/>
      <c r="D28" s="416"/>
      <c r="E28" s="415"/>
      <c r="F28" s="383"/>
      <c r="G28" s="6"/>
      <c r="H28" s="34" t="s">
        <v>412</v>
      </c>
      <c r="I28" s="26"/>
      <c r="J28" s="26"/>
      <c r="K28" s="27"/>
      <c r="L28" s="383"/>
      <c r="M28" s="6"/>
      <c r="N28" s="7"/>
    </row>
    <row r="29" spans="2:14" x14ac:dyDescent="0.3">
      <c r="B29" s="34" t="s">
        <v>397</v>
      </c>
      <c r="C29" s="27"/>
      <c r="D29" s="416"/>
      <c r="E29" s="415"/>
      <c r="F29" s="383"/>
      <c r="G29" s="6"/>
      <c r="H29" s="34" t="s">
        <v>414</v>
      </c>
      <c r="I29" s="26"/>
      <c r="J29" s="26"/>
      <c r="K29" s="27"/>
      <c r="L29" s="383"/>
      <c r="M29" s="6"/>
      <c r="N29" s="7"/>
    </row>
    <row r="30" spans="2:14" x14ac:dyDescent="0.3">
      <c r="B30" s="34" t="s">
        <v>397</v>
      </c>
      <c r="C30" s="27"/>
      <c r="D30" s="416"/>
      <c r="E30" s="415"/>
      <c r="F30" s="383"/>
      <c r="G30" s="6"/>
      <c r="H30" s="289" t="s">
        <v>407</v>
      </c>
      <c r="I30" s="290"/>
      <c r="J30" s="290"/>
      <c r="K30" s="291"/>
      <c r="L30" s="167">
        <f>SUM(L25:L29)</f>
        <v>0</v>
      </c>
      <c r="M30" s="6"/>
      <c r="N30" s="7"/>
    </row>
    <row r="31" spans="2:14" x14ac:dyDescent="0.3">
      <c r="B31" s="34" t="s">
        <v>397</v>
      </c>
      <c r="C31" s="27"/>
      <c r="D31" s="416"/>
      <c r="E31" s="415"/>
      <c r="F31" s="383"/>
      <c r="G31" s="6"/>
      <c r="H31" s="18"/>
      <c r="I31" s="18"/>
      <c r="J31" s="18"/>
      <c r="K31" s="18"/>
      <c r="L31" s="18"/>
      <c r="M31" s="6"/>
      <c r="N31" s="7"/>
    </row>
    <row r="32" spans="2:14" ht="16.5" thickBot="1" x14ac:dyDescent="0.35">
      <c r="B32" s="159" t="s">
        <v>397</v>
      </c>
      <c r="C32" s="160"/>
      <c r="D32" s="417"/>
      <c r="E32" s="418"/>
      <c r="F32" s="386"/>
      <c r="G32" s="6"/>
      <c r="H32" s="162" t="s">
        <v>408</v>
      </c>
      <c r="I32" s="163"/>
      <c r="J32" s="163"/>
      <c r="K32" s="164"/>
      <c r="L32" s="166">
        <f>F52</f>
        <v>0</v>
      </c>
      <c r="M32" s="6"/>
      <c r="N32" s="7"/>
    </row>
    <row r="33" spans="2:14" ht="16.5" thickTop="1" x14ac:dyDescent="0.3">
      <c r="B33" s="289" t="s">
        <v>407</v>
      </c>
      <c r="C33" s="290"/>
      <c r="D33" s="290"/>
      <c r="E33" s="291"/>
      <c r="F33" s="165">
        <f>SUM(F14:F32)</f>
        <v>0</v>
      </c>
      <c r="G33" s="6"/>
      <c r="H33" s="18"/>
      <c r="I33" s="18"/>
      <c r="J33" s="18"/>
      <c r="K33" s="18"/>
      <c r="L33" s="18"/>
      <c r="M33" s="6"/>
      <c r="N33" s="7"/>
    </row>
    <row r="34" spans="2:14" x14ac:dyDescent="0.3">
      <c r="B34" s="5"/>
      <c r="C34" s="6"/>
      <c r="D34" s="6"/>
      <c r="E34" s="6"/>
      <c r="F34" s="6"/>
      <c r="G34" s="6"/>
      <c r="H34" s="168" t="s">
        <v>417</v>
      </c>
      <c r="I34" s="169"/>
      <c r="J34" s="169"/>
      <c r="K34" s="170"/>
      <c r="L34" s="171">
        <f>L32-L30</f>
        <v>0</v>
      </c>
      <c r="M34" s="6"/>
      <c r="N34" s="7"/>
    </row>
    <row r="35" spans="2:14" x14ac:dyDescent="0.3">
      <c r="B35" s="288" t="s">
        <v>398</v>
      </c>
      <c r="C35" s="288"/>
      <c r="D35" s="288"/>
      <c r="E35" s="288"/>
      <c r="F35" s="288"/>
      <c r="G35" s="6"/>
      <c r="H35" s="6"/>
      <c r="I35" s="6"/>
      <c r="J35" s="6"/>
      <c r="K35" s="6"/>
      <c r="L35" s="6"/>
      <c r="M35" s="6"/>
      <c r="N35" s="7"/>
    </row>
    <row r="36" spans="2:14" x14ac:dyDescent="0.3">
      <c r="B36" s="288" t="s">
        <v>381</v>
      </c>
      <c r="C36" s="288"/>
      <c r="D36" s="288"/>
      <c r="E36" s="288"/>
      <c r="F36" s="158" t="s">
        <v>382</v>
      </c>
      <c r="G36" s="6"/>
      <c r="H36" s="179" t="s">
        <v>424</v>
      </c>
      <c r="I36" s="180"/>
      <c r="J36" s="180"/>
      <c r="K36" s="181"/>
      <c r="L36" s="421" t="s">
        <v>425</v>
      </c>
      <c r="M36" s="422"/>
      <c r="N36" s="7"/>
    </row>
    <row r="37" spans="2:14" x14ac:dyDescent="0.3">
      <c r="B37" s="34" t="s">
        <v>399</v>
      </c>
      <c r="C37" s="26"/>
      <c r="D37" s="26"/>
      <c r="E37" s="27"/>
      <c r="F37" s="383"/>
      <c r="G37" s="6"/>
      <c r="H37" s="6"/>
      <c r="I37" s="6"/>
      <c r="J37" s="6"/>
      <c r="K37" s="6"/>
      <c r="L37" s="6"/>
      <c r="M37" s="6"/>
      <c r="N37" s="7"/>
    </row>
    <row r="38" spans="2:14" x14ac:dyDescent="0.3">
      <c r="B38" s="34" t="s">
        <v>400</v>
      </c>
      <c r="C38" s="26"/>
      <c r="D38" s="26"/>
      <c r="E38" s="27"/>
      <c r="F38" s="383"/>
      <c r="G38" s="6"/>
      <c r="H38" s="292" t="s">
        <v>423</v>
      </c>
      <c r="I38" s="293"/>
      <c r="J38" s="293"/>
      <c r="K38" s="293"/>
      <c r="L38" s="294"/>
      <c r="M38" s="6"/>
      <c r="N38" s="7"/>
    </row>
    <row r="39" spans="2:14" x14ac:dyDescent="0.3">
      <c r="B39" s="34" t="s">
        <v>401</v>
      </c>
      <c r="C39" s="26"/>
      <c r="D39" s="26"/>
      <c r="E39" s="27"/>
      <c r="F39" s="383"/>
      <c r="G39" s="6"/>
      <c r="H39" s="295"/>
      <c r="I39" s="296"/>
      <c r="J39" s="296"/>
      <c r="K39" s="296"/>
      <c r="L39" s="297"/>
      <c r="M39" s="6"/>
      <c r="N39" s="7"/>
    </row>
    <row r="40" spans="2:14" x14ac:dyDescent="0.3">
      <c r="B40" s="34" t="s">
        <v>402</v>
      </c>
      <c r="C40" s="26"/>
      <c r="D40" s="26"/>
      <c r="E40" s="27"/>
      <c r="F40" s="383"/>
      <c r="G40" s="6"/>
      <c r="H40" s="295"/>
      <c r="I40" s="296"/>
      <c r="J40" s="296"/>
      <c r="K40" s="296"/>
      <c r="L40" s="297"/>
      <c r="M40" s="6"/>
      <c r="N40" s="7"/>
    </row>
    <row r="41" spans="2:14" x14ac:dyDescent="0.3">
      <c r="B41" s="34" t="s">
        <v>403</v>
      </c>
      <c r="C41" s="26"/>
      <c r="D41" s="26"/>
      <c r="E41" s="27"/>
      <c r="F41" s="383"/>
      <c r="G41" s="6"/>
      <c r="H41" s="295"/>
      <c r="I41" s="296"/>
      <c r="J41" s="296"/>
      <c r="K41" s="296"/>
      <c r="L41" s="297"/>
      <c r="M41" s="6"/>
      <c r="N41" s="7"/>
    </row>
    <row r="42" spans="2:14" x14ac:dyDescent="0.3">
      <c r="B42" s="34" t="s">
        <v>404</v>
      </c>
      <c r="C42" s="26"/>
      <c r="D42" s="26"/>
      <c r="E42" s="27"/>
      <c r="F42" s="383"/>
      <c r="G42" s="6"/>
      <c r="H42" s="298"/>
      <c r="I42" s="299"/>
      <c r="J42" s="299"/>
      <c r="K42" s="299"/>
      <c r="L42" s="300"/>
      <c r="M42" s="6"/>
      <c r="N42" s="7"/>
    </row>
    <row r="43" spans="2:14" x14ac:dyDescent="0.3">
      <c r="B43" s="34" t="s">
        <v>405</v>
      </c>
      <c r="C43" s="26"/>
      <c r="D43" s="26"/>
      <c r="E43" s="27"/>
      <c r="F43" s="383"/>
      <c r="G43" s="6"/>
      <c r="H43" s="6"/>
      <c r="I43" s="6"/>
      <c r="J43" s="6"/>
      <c r="K43" s="6"/>
      <c r="L43" s="6"/>
      <c r="M43" s="6"/>
      <c r="N43" s="7"/>
    </row>
    <row r="44" spans="2:14" x14ac:dyDescent="0.3">
      <c r="B44" s="34" t="s">
        <v>406</v>
      </c>
      <c r="C44" s="26"/>
      <c r="D44" s="26"/>
      <c r="E44" s="27"/>
      <c r="F44" s="383"/>
      <c r="G44" s="6"/>
      <c r="H44" s="6"/>
      <c r="I44" s="6"/>
      <c r="J44" s="6"/>
      <c r="K44" s="6"/>
      <c r="L44" s="6"/>
      <c r="M44" s="6"/>
      <c r="N44" s="7"/>
    </row>
    <row r="45" spans="2:14" x14ac:dyDescent="0.3">
      <c r="B45" s="34" t="s">
        <v>397</v>
      </c>
      <c r="C45" s="26"/>
      <c r="D45" s="419"/>
      <c r="E45" s="415"/>
      <c r="F45" s="383"/>
      <c r="G45" s="6"/>
      <c r="H45" s="6"/>
      <c r="I45" s="6"/>
      <c r="J45" s="6"/>
      <c r="K45" s="6"/>
      <c r="L45" s="6"/>
      <c r="M45" s="6"/>
      <c r="N45" s="7"/>
    </row>
    <row r="46" spans="2:14" x14ac:dyDescent="0.3">
      <c r="B46" s="34" t="s">
        <v>397</v>
      </c>
      <c r="C46" s="26"/>
      <c r="D46" s="419"/>
      <c r="E46" s="415"/>
      <c r="F46" s="383"/>
      <c r="G46" s="6"/>
      <c r="H46" s="6"/>
      <c r="I46" s="6"/>
      <c r="J46" s="6"/>
      <c r="K46" s="6"/>
      <c r="L46" s="6"/>
      <c r="M46" s="6"/>
      <c r="N46" s="7"/>
    </row>
    <row r="47" spans="2:14" x14ac:dyDescent="0.3">
      <c r="B47" s="34" t="s">
        <v>397</v>
      </c>
      <c r="C47" s="26"/>
      <c r="D47" s="419"/>
      <c r="E47" s="415"/>
      <c r="F47" s="383"/>
      <c r="G47" s="6"/>
      <c r="H47" s="6"/>
      <c r="I47" s="6"/>
      <c r="J47" s="6"/>
      <c r="K47" s="6"/>
      <c r="L47" s="6"/>
      <c r="M47" s="6"/>
      <c r="N47" s="7"/>
    </row>
    <row r="48" spans="2:14" x14ac:dyDescent="0.3">
      <c r="B48" s="34" t="s">
        <v>397</v>
      </c>
      <c r="C48" s="26"/>
      <c r="D48" s="419"/>
      <c r="E48" s="415"/>
      <c r="F48" s="383"/>
      <c r="G48" s="6"/>
      <c r="H48" s="6"/>
      <c r="I48" s="6"/>
      <c r="J48" s="6"/>
      <c r="K48" s="6"/>
      <c r="L48" s="6"/>
      <c r="M48" s="6"/>
      <c r="N48" s="7"/>
    </row>
    <row r="49" spans="2:14" ht="16.5" thickBot="1" x14ac:dyDescent="0.35">
      <c r="B49" s="159" t="s">
        <v>397</v>
      </c>
      <c r="C49" s="161"/>
      <c r="D49" s="420"/>
      <c r="E49" s="418"/>
      <c r="F49" s="386"/>
      <c r="G49" s="6"/>
      <c r="H49" s="6"/>
      <c r="I49" s="6"/>
      <c r="J49" s="6"/>
      <c r="K49" s="6"/>
      <c r="L49" s="6"/>
      <c r="M49" s="6"/>
      <c r="N49" s="7"/>
    </row>
    <row r="50" spans="2:14" ht="16.5" thickTop="1" x14ac:dyDescent="0.3">
      <c r="B50" s="289" t="s">
        <v>407</v>
      </c>
      <c r="C50" s="290"/>
      <c r="D50" s="290"/>
      <c r="E50" s="291"/>
      <c r="F50" s="165">
        <f>SUM(F37:F49)</f>
        <v>0</v>
      </c>
      <c r="G50" s="6"/>
      <c r="H50" s="6"/>
      <c r="I50" s="6"/>
      <c r="J50" s="6"/>
      <c r="K50" s="6"/>
      <c r="L50" s="6"/>
      <c r="M50" s="6"/>
      <c r="N50" s="7"/>
    </row>
    <row r="51" spans="2:14" x14ac:dyDescent="0.3">
      <c r="B51" s="5"/>
      <c r="C51" s="6"/>
      <c r="D51" s="6"/>
      <c r="E51" s="6"/>
      <c r="F51" s="6"/>
      <c r="G51" s="6"/>
      <c r="H51" s="6"/>
      <c r="I51" s="6"/>
      <c r="J51" s="6"/>
      <c r="K51" s="6"/>
      <c r="L51" s="6"/>
      <c r="M51" s="6"/>
      <c r="N51" s="7"/>
    </row>
    <row r="52" spans="2:14" x14ac:dyDescent="0.3">
      <c r="B52" s="162" t="s">
        <v>408</v>
      </c>
      <c r="C52" s="163"/>
      <c r="D52" s="163"/>
      <c r="E52" s="164"/>
      <c r="F52" s="166">
        <f>SUM(F33,F50)</f>
        <v>0</v>
      </c>
      <c r="G52" s="6"/>
      <c r="H52" s="6"/>
      <c r="I52" s="6"/>
      <c r="J52" s="6"/>
      <c r="K52" s="6"/>
      <c r="L52" s="6"/>
      <c r="M52" s="6"/>
      <c r="N52" s="7"/>
    </row>
    <row r="53" spans="2:14" x14ac:dyDescent="0.3">
      <c r="B53" s="48"/>
      <c r="C53" s="49"/>
      <c r="D53" s="49"/>
      <c r="E53" s="49"/>
      <c r="F53" s="49"/>
      <c r="G53" s="49"/>
      <c r="H53" s="49"/>
      <c r="I53" s="49"/>
      <c r="J53" s="49"/>
      <c r="K53" s="49"/>
      <c r="L53" s="49"/>
      <c r="M53" s="49"/>
      <c r="N53" s="24"/>
    </row>
    <row r="55" spans="2:14" x14ac:dyDescent="0.3">
      <c r="B55" s="233" t="s">
        <v>426</v>
      </c>
      <c r="C55" s="234"/>
      <c r="D55" s="234"/>
      <c r="E55" s="234"/>
      <c r="F55" s="234"/>
      <c r="G55" s="234"/>
      <c r="H55" s="234"/>
      <c r="I55" s="234"/>
      <c r="J55" s="234"/>
      <c r="K55" s="234"/>
      <c r="L55" s="234"/>
      <c r="M55" s="234"/>
      <c r="N55" s="235"/>
    </row>
  </sheetData>
  <sheetProtection algorithmName="SHA-512" hashValue="qSznoo/Cx+9U878s2pUCChafz8QJ1CXnoxeGsRQUAlU/DOWT3q5FRHJ8SRwUW+t/BMVXMr6ACJt9fVJokRXcZA==" saltValue="goNeY+470/CeQU6KS/Ykbw==" spinCount="100000" sheet="1" objects="1" scenarios="1" selectLockedCells="1"/>
  <mergeCells count="15">
    <mergeCell ref="B55:N55"/>
    <mergeCell ref="B7:N7"/>
    <mergeCell ref="B8:N10"/>
    <mergeCell ref="B13:E13"/>
    <mergeCell ref="B12:F12"/>
    <mergeCell ref="B35:F35"/>
    <mergeCell ref="H12:L12"/>
    <mergeCell ref="H18:L21"/>
    <mergeCell ref="B36:E36"/>
    <mergeCell ref="B33:E33"/>
    <mergeCell ref="B50:E50"/>
    <mergeCell ref="H24:K24"/>
    <mergeCell ref="H23:L23"/>
    <mergeCell ref="H30:K30"/>
    <mergeCell ref="H38:L42"/>
  </mergeCells>
  <conditionalFormatting sqref="H18:L21">
    <cfRule type="expression" dxfId="4" priority="1">
      <formula>H18&lt;&gt;""</formula>
    </cfRule>
  </conditionalFormatting>
  <hyperlinks>
    <hyperlink ref="L36" r:id="rId1" xr:uid="{485AF8F8-8A8C-414A-85B7-3D3C7E12265C}"/>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7F838-2A9A-4662-A4B7-C7C6C8EDB64F}">
  <dimension ref="B2:AO34"/>
  <sheetViews>
    <sheetView showGridLines="0" zoomScale="90" zoomScaleNormal="90" workbookViewId="0">
      <selection activeCell="C13" sqref="C13"/>
    </sheetView>
  </sheetViews>
  <sheetFormatPr defaultRowHeight="15.75" x14ac:dyDescent="0.3"/>
  <cols>
    <col min="1" max="1" width="3.7109375" style="1" customWidth="1"/>
    <col min="2" max="2" width="51.42578125" style="1" bestFit="1" customWidth="1"/>
    <col min="3" max="3" width="19" style="1" bestFit="1" customWidth="1"/>
    <col min="4" max="4" width="9.140625" style="1"/>
    <col min="5" max="41" width="5.7109375" style="1" customWidth="1"/>
    <col min="42" max="16384" width="9.140625" style="1"/>
  </cols>
  <sheetData>
    <row r="2" spans="2:41" s="6" customFormat="1" x14ac:dyDescent="0.3">
      <c r="B2" s="38"/>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40"/>
    </row>
    <row r="3" spans="2:41" s="6" customFormat="1" ht="19.5" x14ac:dyDescent="0.35">
      <c r="B3" s="41"/>
      <c r="C3" s="42"/>
      <c r="D3" s="13" t="s">
        <v>0</v>
      </c>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3"/>
    </row>
    <row r="4" spans="2:41" s="6" customFormat="1" ht="19.5" x14ac:dyDescent="0.35">
      <c r="B4" s="41"/>
      <c r="C4" s="42"/>
      <c r="D4" s="13" t="s">
        <v>1</v>
      </c>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3"/>
    </row>
    <row r="5" spans="2:41" s="6" customFormat="1" ht="19.5" x14ac:dyDescent="0.35">
      <c r="B5" s="41"/>
      <c r="C5" s="42"/>
      <c r="D5" s="13" t="s">
        <v>2</v>
      </c>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3"/>
    </row>
    <row r="6" spans="2:41" s="6" customFormat="1" x14ac:dyDescent="0.3">
      <c r="B6" s="44"/>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6"/>
    </row>
    <row r="7" spans="2:41" s="6" customFormat="1" x14ac:dyDescent="0.3">
      <c r="B7" s="236" t="s">
        <v>428</v>
      </c>
      <c r="C7" s="237"/>
      <c r="D7" s="237"/>
      <c r="E7" s="237"/>
      <c r="F7" s="237"/>
      <c r="G7" s="237"/>
      <c r="H7" s="237"/>
      <c r="I7" s="237"/>
      <c r="J7" s="237"/>
      <c r="K7" s="237"/>
      <c r="L7" s="237"/>
      <c r="M7" s="237"/>
      <c r="N7" s="237"/>
      <c r="O7" s="186"/>
      <c r="P7" s="186"/>
      <c r="Q7" s="186"/>
      <c r="R7" s="186"/>
      <c r="S7" s="186"/>
      <c r="T7" s="186"/>
      <c r="U7" s="186"/>
      <c r="V7" s="186"/>
      <c r="W7" s="186"/>
      <c r="X7" s="186"/>
      <c r="Y7" s="186"/>
      <c r="Z7" s="186"/>
      <c r="AA7" s="186"/>
      <c r="AB7" s="186"/>
      <c r="AC7" s="186"/>
      <c r="AD7" s="186"/>
      <c r="AE7" s="186"/>
      <c r="AF7" s="186"/>
      <c r="AG7" s="186"/>
      <c r="AH7" s="186"/>
      <c r="AI7" s="186"/>
      <c r="AJ7" s="186"/>
      <c r="AK7" s="186"/>
      <c r="AL7" s="186"/>
      <c r="AM7" s="186"/>
      <c r="AN7" s="186"/>
      <c r="AO7" s="187"/>
    </row>
    <row r="8" spans="2:41" s="6" customFormat="1" x14ac:dyDescent="0.3">
      <c r="B8" s="264" t="s">
        <v>429</v>
      </c>
      <c r="C8" s="265"/>
      <c r="D8" s="265"/>
      <c r="E8" s="265"/>
      <c r="F8" s="265"/>
      <c r="G8" s="265"/>
      <c r="H8" s="265"/>
      <c r="I8" s="265"/>
      <c r="J8" s="265"/>
      <c r="K8" s="265"/>
      <c r="L8" s="265"/>
      <c r="M8" s="265"/>
      <c r="N8" s="265"/>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3"/>
    </row>
    <row r="9" spans="2:41" s="6" customFormat="1" x14ac:dyDescent="0.3">
      <c r="B9" s="215"/>
      <c r="C9" s="216"/>
      <c r="D9" s="216"/>
      <c r="E9" s="216"/>
      <c r="F9" s="216"/>
      <c r="G9" s="216"/>
      <c r="H9" s="216"/>
      <c r="I9" s="216"/>
      <c r="J9" s="216"/>
      <c r="K9" s="216"/>
      <c r="L9" s="216"/>
      <c r="M9" s="216"/>
      <c r="N9" s="216"/>
      <c r="AO9" s="7"/>
    </row>
    <row r="10" spans="2:41" s="6" customFormat="1" x14ac:dyDescent="0.3">
      <c r="B10" s="285"/>
      <c r="C10" s="286"/>
      <c r="D10" s="286"/>
      <c r="E10" s="286"/>
      <c r="F10" s="286"/>
      <c r="G10" s="286"/>
      <c r="H10" s="286"/>
      <c r="I10" s="286"/>
      <c r="J10" s="286"/>
      <c r="K10" s="286"/>
      <c r="L10" s="286"/>
      <c r="M10" s="286"/>
      <c r="N10" s="286"/>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24"/>
    </row>
    <row r="11" spans="2:41" x14ac:dyDescent="0.3">
      <c r="B11" s="47"/>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3"/>
    </row>
    <row r="12" spans="2:41" x14ac:dyDescent="0.3">
      <c r="B12" s="158" t="s">
        <v>430</v>
      </c>
      <c r="C12" s="158" t="s">
        <v>438</v>
      </c>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7"/>
    </row>
    <row r="13" spans="2:41" x14ac:dyDescent="0.3">
      <c r="B13" s="114" t="s">
        <v>431</v>
      </c>
      <c r="C13" s="423"/>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7"/>
    </row>
    <row r="14" spans="2:41" x14ac:dyDescent="0.3">
      <c r="B14" s="114" t="s">
        <v>432</v>
      </c>
      <c r="C14" s="423"/>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7"/>
    </row>
    <row r="15" spans="2:41" x14ac:dyDescent="0.3">
      <c r="B15" s="114" t="s">
        <v>433</v>
      </c>
      <c r="C15" s="423"/>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7"/>
    </row>
    <row r="16" spans="2:41" x14ac:dyDescent="0.3">
      <c r="B16" s="114" t="s">
        <v>434</v>
      </c>
      <c r="C16" s="423"/>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7"/>
    </row>
    <row r="17" spans="2:41" x14ac:dyDescent="0.3">
      <c r="B17" s="114" t="s">
        <v>435</v>
      </c>
      <c r="C17" s="423"/>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7"/>
    </row>
    <row r="18" spans="2:41" x14ac:dyDescent="0.3">
      <c r="B18" s="114" t="s">
        <v>436</v>
      </c>
      <c r="C18" s="423"/>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7"/>
    </row>
    <row r="19" spans="2:41" x14ac:dyDescent="0.3">
      <c r="B19" s="114" t="s">
        <v>437</v>
      </c>
      <c r="C19" s="423"/>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7"/>
    </row>
    <row r="20" spans="2:41" x14ac:dyDescent="0.3">
      <c r="B20" s="5"/>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7"/>
    </row>
    <row r="21" spans="2:41" x14ac:dyDescent="0.3">
      <c r="B21" s="221" t="s">
        <v>439</v>
      </c>
      <c r="C21" s="222"/>
      <c r="D21" s="222"/>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2"/>
    </row>
    <row r="22" spans="2:41" x14ac:dyDescent="0.3">
      <c r="B22" s="5"/>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7"/>
    </row>
    <row r="23" spans="2:41" x14ac:dyDescent="0.3">
      <c r="B23" s="5"/>
      <c r="C23" s="6"/>
      <c r="D23" s="6"/>
      <c r="E23" s="288">
        <v>2021</v>
      </c>
      <c r="F23" s="288"/>
      <c r="G23" s="288"/>
      <c r="H23" s="288"/>
      <c r="I23" s="288"/>
      <c r="J23" s="288"/>
      <c r="K23" s="288">
        <v>2022</v>
      </c>
      <c r="L23" s="288"/>
      <c r="M23" s="288"/>
      <c r="N23" s="288"/>
      <c r="O23" s="288"/>
      <c r="P23" s="288"/>
      <c r="Q23" s="288"/>
      <c r="R23" s="288"/>
      <c r="S23" s="288"/>
      <c r="T23" s="288"/>
      <c r="U23" s="288"/>
      <c r="V23" s="288"/>
      <c r="W23" s="288">
        <v>2023</v>
      </c>
      <c r="X23" s="288"/>
      <c r="Y23" s="288"/>
      <c r="Z23" s="288"/>
      <c r="AA23" s="288"/>
      <c r="AB23" s="288"/>
      <c r="AC23" s="288"/>
      <c r="AD23" s="288"/>
      <c r="AE23" s="288"/>
      <c r="AF23" s="288"/>
      <c r="AG23" s="288"/>
      <c r="AH23" s="288"/>
      <c r="AI23" s="288">
        <v>2024</v>
      </c>
      <c r="AJ23" s="288"/>
      <c r="AK23" s="288"/>
      <c r="AL23" s="288"/>
      <c r="AM23" s="288"/>
      <c r="AN23" s="288"/>
      <c r="AO23" s="288"/>
    </row>
    <row r="24" spans="2:41" x14ac:dyDescent="0.3">
      <c r="B24" s="158" t="s">
        <v>430</v>
      </c>
      <c r="C24" s="158" t="s">
        <v>438</v>
      </c>
      <c r="D24" s="6"/>
      <c r="E24" s="185">
        <v>44378</v>
      </c>
      <c r="F24" s="185">
        <v>44409</v>
      </c>
      <c r="G24" s="185">
        <v>44440</v>
      </c>
      <c r="H24" s="185">
        <v>44470</v>
      </c>
      <c r="I24" s="185">
        <v>44501</v>
      </c>
      <c r="J24" s="185">
        <v>44531</v>
      </c>
      <c r="K24" s="185">
        <v>44562</v>
      </c>
      <c r="L24" s="185">
        <v>44593</v>
      </c>
      <c r="M24" s="185">
        <v>44621</v>
      </c>
      <c r="N24" s="185">
        <v>44652</v>
      </c>
      <c r="O24" s="185">
        <v>44682</v>
      </c>
      <c r="P24" s="185">
        <v>44713</v>
      </c>
      <c r="Q24" s="185">
        <v>44743</v>
      </c>
      <c r="R24" s="185">
        <v>44774</v>
      </c>
      <c r="S24" s="185">
        <v>44805</v>
      </c>
      <c r="T24" s="185">
        <v>44835</v>
      </c>
      <c r="U24" s="185">
        <v>44866</v>
      </c>
      <c r="V24" s="185">
        <v>44896</v>
      </c>
      <c r="W24" s="185">
        <v>44927</v>
      </c>
      <c r="X24" s="185">
        <v>44958</v>
      </c>
      <c r="Y24" s="185">
        <v>44986</v>
      </c>
      <c r="Z24" s="185">
        <v>45017</v>
      </c>
      <c r="AA24" s="185">
        <v>45047</v>
      </c>
      <c r="AB24" s="185">
        <v>45078</v>
      </c>
      <c r="AC24" s="185">
        <v>45108</v>
      </c>
      <c r="AD24" s="185">
        <v>45139</v>
      </c>
      <c r="AE24" s="185">
        <v>45170</v>
      </c>
      <c r="AF24" s="185">
        <v>45200</v>
      </c>
      <c r="AG24" s="185">
        <v>45231</v>
      </c>
      <c r="AH24" s="185">
        <v>45261</v>
      </c>
      <c r="AI24" s="185">
        <v>45292</v>
      </c>
      <c r="AJ24" s="185">
        <v>45323</v>
      </c>
      <c r="AK24" s="185">
        <v>45352</v>
      </c>
      <c r="AL24" s="185">
        <v>45383</v>
      </c>
      <c r="AM24" s="185">
        <v>45413</v>
      </c>
      <c r="AN24" s="185">
        <v>45444</v>
      </c>
      <c r="AO24" s="185">
        <v>45474</v>
      </c>
    </row>
    <row r="25" spans="2:41" x14ac:dyDescent="0.3">
      <c r="B25" s="114" t="s">
        <v>431</v>
      </c>
      <c r="C25" s="183" t="str">
        <f>IF(C13&lt;&gt;"",C13,"")</f>
        <v/>
      </c>
      <c r="D25" s="6"/>
      <c r="E25" s="184" t="str">
        <f>IF(E$24&lt;$C$25,"X","")</f>
        <v>X</v>
      </c>
      <c r="F25" s="184" t="str">
        <f t="shared" ref="F25:AO25" si="0">IF(F$24&lt;$C$25,"X","")</f>
        <v>X</v>
      </c>
      <c r="G25" s="184" t="str">
        <f t="shared" si="0"/>
        <v>X</v>
      </c>
      <c r="H25" s="184" t="str">
        <f t="shared" si="0"/>
        <v>X</v>
      </c>
      <c r="I25" s="184" t="str">
        <f t="shared" si="0"/>
        <v>X</v>
      </c>
      <c r="J25" s="184" t="str">
        <f t="shared" si="0"/>
        <v>X</v>
      </c>
      <c r="K25" s="184" t="str">
        <f t="shared" si="0"/>
        <v>X</v>
      </c>
      <c r="L25" s="184" t="str">
        <f t="shared" si="0"/>
        <v>X</v>
      </c>
      <c r="M25" s="184" t="str">
        <f t="shared" si="0"/>
        <v>X</v>
      </c>
      <c r="N25" s="184" t="str">
        <f t="shared" si="0"/>
        <v>X</v>
      </c>
      <c r="O25" s="184" t="str">
        <f t="shared" si="0"/>
        <v>X</v>
      </c>
      <c r="P25" s="184" t="str">
        <f t="shared" si="0"/>
        <v>X</v>
      </c>
      <c r="Q25" s="184" t="str">
        <f t="shared" si="0"/>
        <v>X</v>
      </c>
      <c r="R25" s="184" t="str">
        <f t="shared" si="0"/>
        <v>X</v>
      </c>
      <c r="S25" s="184" t="str">
        <f t="shared" si="0"/>
        <v>X</v>
      </c>
      <c r="T25" s="184" t="str">
        <f t="shared" si="0"/>
        <v>X</v>
      </c>
      <c r="U25" s="184" t="str">
        <f t="shared" si="0"/>
        <v>X</v>
      </c>
      <c r="V25" s="184" t="str">
        <f t="shared" si="0"/>
        <v>X</v>
      </c>
      <c r="W25" s="184" t="str">
        <f t="shared" si="0"/>
        <v>X</v>
      </c>
      <c r="X25" s="184" t="str">
        <f t="shared" si="0"/>
        <v>X</v>
      </c>
      <c r="Y25" s="184" t="str">
        <f t="shared" si="0"/>
        <v>X</v>
      </c>
      <c r="Z25" s="184" t="str">
        <f t="shared" si="0"/>
        <v>X</v>
      </c>
      <c r="AA25" s="184" t="str">
        <f t="shared" si="0"/>
        <v>X</v>
      </c>
      <c r="AB25" s="184" t="str">
        <f t="shared" si="0"/>
        <v>X</v>
      </c>
      <c r="AC25" s="184" t="str">
        <f t="shared" si="0"/>
        <v>X</v>
      </c>
      <c r="AD25" s="184" t="str">
        <f t="shared" si="0"/>
        <v>X</v>
      </c>
      <c r="AE25" s="184" t="str">
        <f t="shared" si="0"/>
        <v>X</v>
      </c>
      <c r="AF25" s="184" t="str">
        <f t="shared" si="0"/>
        <v>X</v>
      </c>
      <c r="AG25" s="184" t="str">
        <f t="shared" si="0"/>
        <v>X</v>
      </c>
      <c r="AH25" s="184" t="str">
        <f t="shared" si="0"/>
        <v>X</v>
      </c>
      <c r="AI25" s="184" t="str">
        <f t="shared" si="0"/>
        <v>X</v>
      </c>
      <c r="AJ25" s="184" t="str">
        <f t="shared" si="0"/>
        <v>X</v>
      </c>
      <c r="AK25" s="184" t="str">
        <f t="shared" si="0"/>
        <v>X</v>
      </c>
      <c r="AL25" s="184" t="str">
        <f t="shared" si="0"/>
        <v>X</v>
      </c>
      <c r="AM25" s="184" t="str">
        <f t="shared" si="0"/>
        <v>X</v>
      </c>
      <c r="AN25" s="184" t="str">
        <f t="shared" si="0"/>
        <v>X</v>
      </c>
      <c r="AO25" s="184" t="str">
        <f t="shared" si="0"/>
        <v>X</v>
      </c>
    </row>
    <row r="26" spans="2:41" x14ac:dyDescent="0.3">
      <c r="B26" s="114" t="s">
        <v>432</v>
      </c>
      <c r="C26" s="183" t="str">
        <f t="shared" ref="C26:C31" si="1">IF(C14&lt;&gt;"",C14,"")</f>
        <v/>
      </c>
      <c r="D26" s="6"/>
      <c r="E26" s="184" t="str">
        <f>IF(AND(E$24&lt;$C$26,E$24&gt;=$C$25),"X","")</f>
        <v/>
      </c>
      <c r="F26" s="184" t="str">
        <f t="shared" ref="F26:AO26" si="2">IF(AND(F$24&lt;$C$26,F$24&gt;=$C$25),"X","")</f>
        <v/>
      </c>
      <c r="G26" s="184" t="str">
        <f t="shared" si="2"/>
        <v/>
      </c>
      <c r="H26" s="184" t="str">
        <f t="shared" si="2"/>
        <v/>
      </c>
      <c r="I26" s="184" t="str">
        <f t="shared" si="2"/>
        <v/>
      </c>
      <c r="J26" s="184" t="str">
        <f t="shared" si="2"/>
        <v/>
      </c>
      <c r="K26" s="184" t="str">
        <f t="shared" si="2"/>
        <v/>
      </c>
      <c r="L26" s="184" t="str">
        <f t="shared" si="2"/>
        <v/>
      </c>
      <c r="M26" s="184" t="str">
        <f t="shared" si="2"/>
        <v/>
      </c>
      <c r="N26" s="184" t="str">
        <f t="shared" si="2"/>
        <v/>
      </c>
      <c r="O26" s="184" t="str">
        <f t="shared" si="2"/>
        <v/>
      </c>
      <c r="P26" s="184" t="str">
        <f t="shared" si="2"/>
        <v/>
      </c>
      <c r="Q26" s="184" t="str">
        <f t="shared" si="2"/>
        <v/>
      </c>
      <c r="R26" s="184" t="str">
        <f t="shared" si="2"/>
        <v/>
      </c>
      <c r="S26" s="184" t="str">
        <f t="shared" si="2"/>
        <v/>
      </c>
      <c r="T26" s="184" t="str">
        <f t="shared" si="2"/>
        <v/>
      </c>
      <c r="U26" s="184" t="str">
        <f t="shared" si="2"/>
        <v/>
      </c>
      <c r="V26" s="184" t="str">
        <f t="shared" si="2"/>
        <v/>
      </c>
      <c r="W26" s="184" t="str">
        <f t="shared" si="2"/>
        <v/>
      </c>
      <c r="X26" s="184" t="str">
        <f t="shared" si="2"/>
        <v/>
      </c>
      <c r="Y26" s="184" t="str">
        <f t="shared" si="2"/>
        <v/>
      </c>
      <c r="Z26" s="184" t="str">
        <f t="shared" si="2"/>
        <v/>
      </c>
      <c r="AA26" s="184" t="str">
        <f t="shared" si="2"/>
        <v/>
      </c>
      <c r="AB26" s="184" t="str">
        <f t="shared" si="2"/>
        <v/>
      </c>
      <c r="AC26" s="184" t="str">
        <f t="shared" si="2"/>
        <v/>
      </c>
      <c r="AD26" s="184" t="str">
        <f t="shared" si="2"/>
        <v/>
      </c>
      <c r="AE26" s="184" t="str">
        <f t="shared" si="2"/>
        <v/>
      </c>
      <c r="AF26" s="184" t="str">
        <f t="shared" si="2"/>
        <v/>
      </c>
      <c r="AG26" s="184" t="str">
        <f t="shared" si="2"/>
        <v/>
      </c>
      <c r="AH26" s="184" t="str">
        <f t="shared" si="2"/>
        <v/>
      </c>
      <c r="AI26" s="184" t="str">
        <f t="shared" si="2"/>
        <v/>
      </c>
      <c r="AJ26" s="184" t="str">
        <f t="shared" si="2"/>
        <v/>
      </c>
      <c r="AK26" s="184" t="str">
        <f t="shared" si="2"/>
        <v/>
      </c>
      <c r="AL26" s="184" t="str">
        <f t="shared" si="2"/>
        <v/>
      </c>
      <c r="AM26" s="184" t="str">
        <f t="shared" si="2"/>
        <v/>
      </c>
      <c r="AN26" s="184" t="str">
        <f t="shared" si="2"/>
        <v/>
      </c>
      <c r="AO26" s="184" t="str">
        <f t="shared" si="2"/>
        <v/>
      </c>
    </row>
    <row r="27" spans="2:41" x14ac:dyDescent="0.3">
      <c r="B27" s="114" t="s">
        <v>433</v>
      </c>
      <c r="C27" s="183" t="str">
        <f t="shared" si="1"/>
        <v/>
      </c>
      <c r="D27" s="6"/>
      <c r="E27" s="184" t="str">
        <f>IF(AND(E$24&lt;$C$27,E$24&gt;=$C$26),"X","")</f>
        <v/>
      </c>
      <c r="F27" s="184" t="str">
        <f t="shared" ref="F27:AO27" si="3">IF(AND(F$24&lt;$C$27,F$24&gt;=$C$26),"X","")</f>
        <v/>
      </c>
      <c r="G27" s="184" t="str">
        <f t="shared" si="3"/>
        <v/>
      </c>
      <c r="H27" s="184" t="str">
        <f t="shared" si="3"/>
        <v/>
      </c>
      <c r="I27" s="184" t="str">
        <f t="shared" si="3"/>
        <v/>
      </c>
      <c r="J27" s="184" t="str">
        <f t="shared" si="3"/>
        <v/>
      </c>
      <c r="K27" s="184" t="str">
        <f t="shared" si="3"/>
        <v/>
      </c>
      <c r="L27" s="184" t="str">
        <f t="shared" si="3"/>
        <v/>
      </c>
      <c r="M27" s="184" t="str">
        <f t="shared" si="3"/>
        <v/>
      </c>
      <c r="N27" s="184" t="str">
        <f t="shared" si="3"/>
        <v/>
      </c>
      <c r="O27" s="184" t="str">
        <f t="shared" si="3"/>
        <v/>
      </c>
      <c r="P27" s="184" t="str">
        <f t="shared" si="3"/>
        <v/>
      </c>
      <c r="Q27" s="184" t="str">
        <f t="shared" si="3"/>
        <v/>
      </c>
      <c r="R27" s="184" t="str">
        <f t="shared" si="3"/>
        <v/>
      </c>
      <c r="S27" s="184" t="str">
        <f t="shared" si="3"/>
        <v/>
      </c>
      <c r="T27" s="184" t="str">
        <f t="shared" si="3"/>
        <v/>
      </c>
      <c r="U27" s="184" t="str">
        <f t="shared" si="3"/>
        <v/>
      </c>
      <c r="V27" s="184" t="str">
        <f t="shared" si="3"/>
        <v/>
      </c>
      <c r="W27" s="184" t="str">
        <f t="shared" si="3"/>
        <v/>
      </c>
      <c r="X27" s="184" t="str">
        <f t="shared" si="3"/>
        <v/>
      </c>
      <c r="Y27" s="184" t="str">
        <f t="shared" si="3"/>
        <v/>
      </c>
      <c r="Z27" s="184" t="str">
        <f t="shared" si="3"/>
        <v/>
      </c>
      <c r="AA27" s="184" t="str">
        <f t="shared" si="3"/>
        <v/>
      </c>
      <c r="AB27" s="184" t="str">
        <f t="shared" si="3"/>
        <v/>
      </c>
      <c r="AC27" s="184" t="str">
        <f t="shared" si="3"/>
        <v/>
      </c>
      <c r="AD27" s="184" t="str">
        <f t="shared" si="3"/>
        <v/>
      </c>
      <c r="AE27" s="184" t="str">
        <f t="shared" si="3"/>
        <v/>
      </c>
      <c r="AF27" s="184" t="str">
        <f t="shared" si="3"/>
        <v/>
      </c>
      <c r="AG27" s="184" t="str">
        <f t="shared" si="3"/>
        <v/>
      </c>
      <c r="AH27" s="184" t="str">
        <f t="shared" si="3"/>
        <v/>
      </c>
      <c r="AI27" s="184" t="str">
        <f t="shared" si="3"/>
        <v/>
      </c>
      <c r="AJ27" s="184" t="str">
        <f t="shared" si="3"/>
        <v/>
      </c>
      <c r="AK27" s="184" t="str">
        <f t="shared" si="3"/>
        <v/>
      </c>
      <c r="AL27" s="184" t="str">
        <f t="shared" si="3"/>
        <v/>
      </c>
      <c r="AM27" s="184" t="str">
        <f t="shared" si="3"/>
        <v/>
      </c>
      <c r="AN27" s="184" t="str">
        <f t="shared" si="3"/>
        <v/>
      </c>
      <c r="AO27" s="184" t="str">
        <f t="shared" si="3"/>
        <v/>
      </c>
    </row>
    <row r="28" spans="2:41" x14ac:dyDescent="0.3">
      <c r="B28" s="114" t="s">
        <v>434</v>
      </c>
      <c r="C28" s="183" t="str">
        <f t="shared" si="1"/>
        <v/>
      </c>
      <c r="D28" s="6"/>
      <c r="E28" s="184" t="str">
        <f>IF(AND(E$24&lt;$C$28,E$24&gt;=$C$27),"X","")</f>
        <v/>
      </c>
      <c r="F28" s="184" t="str">
        <f t="shared" ref="F28:AO28" si="4">IF(AND(F$24&lt;$C$28,F$24&gt;=$C$27),"X","")</f>
        <v/>
      </c>
      <c r="G28" s="184" t="str">
        <f t="shared" si="4"/>
        <v/>
      </c>
      <c r="H28" s="184" t="str">
        <f t="shared" si="4"/>
        <v/>
      </c>
      <c r="I28" s="184" t="str">
        <f t="shared" si="4"/>
        <v/>
      </c>
      <c r="J28" s="184" t="str">
        <f t="shared" si="4"/>
        <v/>
      </c>
      <c r="K28" s="184" t="str">
        <f t="shared" si="4"/>
        <v/>
      </c>
      <c r="L28" s="184" t="str">
        <f t="shared" si="4"/>
        <v/>
      </c>
      <c r="M28" s="184" t="str">
        <f t="shared" si="4"/>
        <v/>
      </c>
      <c r="N28" s="184" t="str">
        <f t="shared" si="4"/>
        <v/>
      </c>
      <c r="O28" s="184" t="str">
        <f t="shared" si="4"/>
        <v/>
      </c>
      <c r="P28" s="184" t="str">
        <f t="shared" si="4"/>
        <v/>
      </c>
      <c r="Q28" s="184" t="str">
        <f t="shared" si="4"/>
        <v/>
      </c>
      <c r="R28" s="184" t="str">
        <f t="shared" si="4"/>
        <v/>
      </c>
      <c r="S28" s="184" t="str">
        <f t="shared" si="4"/>
        <v/>
      </c>
      <c r="T28" s="184" t="str">
        <f t="shared" si="4"/>
        <v/>
      </c>
      <c r="U28" s="184" t="str">
        <f t="shared" si="4"/>
        <v/>
      </c>
      <c r="V28" s="184" t="str">
        <f t="shared" si="4"/>
        <v/>
      </c>
      <c r="W28" s="184" t="str">
        <f t="shared" si="4"/>
        <v/>
      </c>
      <c r="X28" s="184" t="str">
        <f t="shared" si="4"/>
        <v/>
      </c>
      <c r="Y28" s="184" t="str">
        <f t="shared" si="4"/>
        <v/>
      </c>
      <c r="Z28" s="184" t="str">
        <f t="shared" si="4"/>
        <v/>
      </c>
      <c r="AA28" s="184" t="str">
        <f t="shared" si="4"/>
        <v/>
      </c>
      <c r="AB28" s="184" t="str">
        <f t="shared" si="4"/>
        <v/>
      </c>
      <c r="AC28" s="184" t="str">
        <f t="shared" si="4"/>
        <v/>
      </c>
      <c r="AD28" s="184" t="str">
        <f t="shared" si="4"/>
        <v/>
      </c>
      <c r="AE28" s="184" t="str">
        <f t="shared" si="4"/>
        <v/>
      </c>
      <c r="AF28" s="184" t="str">
        <f t="shared" si="4"/>
        <v/>
      </c>
      <c r="AG28" s="184" t="str">
        <f t="shared" si="4"/>
        <v/>
      </c>
      <c r="AH28" s="184" t="str">
        <f t="shared" si="4"/>
        <v/>
      </c>
      <c r="AI28" s="184" t="str">
        <f t="shared" si="4"/>
        <v/>
      </c>
      <c r="AJ28" s="184" t="str">
        <f t="shared" si="4"/>
        <v/>
      </c>
      <c r="AK28" s="184" t="str">
        <f t="shared" si="4"/>
        <v/>
      </c>
      <c r="AL28" s="184" t="str">
        <f t="shared" si="4"/>
        <v/>
      </c>
      <c r="AM28" s="184" t="str">
        <f t="shared" si="4"/>
        <v/>
      </c>
      <c r="AN28" s="184" t="str">
        <f t="shared" si="4"/>
        <v/>
      </c>
      <c r="AO28" s="184" t="str">
        <f t="shared" si="4"/>
        <v/>
      </c>
    </row>
    <row r="29" spans="2:41" x14ac:dyDescent="0.3">
      <c r="B29" s="114" t="s">
        <v>435</v>
      </c>
      <c r="C29" s="183" t="str">
        <f t="shared" si="1"/>
        <v/>
      </c>
      <c r="D29" s="6"/>
      <c r="E29" s="184" t="str">
        <f>IF(AND(E$24&lt;$C$29,E$24&gt;=$C$28),"X","")</f>
        <v/>
      </c>
      <c r="F29" s="184" t="str">
        <f t="shared" ref="F29:AO29" si="5">IF(AND(F$24&lt;$C$29,F$24&gt;=$C$28),"X","")</f>
        <v/>
      </c>
      <c r="G29" s="184" t="str">
        <f t="shared" si="5"/>
        <v/>
      </c>
      <c r="H29" s="184" t="str">
        <f t="shared" si="5"/>
        <v/>
      </c>
      <c r="I29" s="184" t="str">
        <f t="shared" si="5"/>
        <v/>
      </c>
      <c r="J29" s="184" t="str">
        <f t="shared" si="5"/>
        <v/>
      </c>
      <c r="K29" s="184" t="str">
        <f t="shared" si="5"/>
        <v/>
      </c>
      <c r="L29" s="184" t="str">
        <f t="shared" si="5"/>
        <v/>
      </c>
      <c r="M29" s="184" t="str">
        <f t="shared" si="5"/>
        <v/>
      </c>
      <c r="N29" s="184" t="str">
        <f t="shared" si="5"/>
        <v/>
      </c>
      <c r="O29" s="184" t="str">
        <f t="shared" si="5"/>
        <v/>
      </c>
      <c r="P29" s="184" t="str">
        <f t="shared" si="5"/>
        <v/>
      </c>
      <c r="Q29" s="184" t="str">
        <f t="shared" si="5"/>
        <v/>
      </c>
      <c r="R29" s="184" t="str">
        <f t="shared" si="5"/>
        <v/>
      </c>
      <c r="S29" s="184" t="str">
        <f t="shared" si="5"/>
        <v/>
      </c>
      <c r="T29" s="184" t="str">
        <f t="shared" si="5"/>
        <v/>
      </c>
      <c r="U29" s="184" t="str">
        <f t="shared" si="5"/>
        <v/>
      </c>
      <c r="V29" s="184" t="str">
        <f t="shared" si="5"/>
        <v/>
      </c>
      <c r="W29" s="184" t="str">
        <f t="shared" si="5"/>
        <v/>
      </c>
      <c r="X29" s="184" t="str">
        <f t="shared" si="5"/>
        <v/>
      </c>
      <c r="Y29" s="184" t="str">
        <f t="shared" si="5"/>
        <v/>
      </c>
      <c r="Z29" s="184" t="str">
        <f t="shared" si="5"/>
        <v/>
      </c>
      <c r="AA29" s="184" t="str">
        <f t="shared" si="5"/>
        <v/>
      </c>
      <c r="AB29" s="184" t="str">
        <f t="shared" si="5"/>
        <v/>
      </c>
      <c r="AC29" s="184" t="str">
        <f t="shared" si="5"/>
        <v/>
      </c>
      <c r="AD29" s="184" t="str">
        <f t="shared" si="5"/>
        <v/>
      </c>
      <c r="AE29" s="184" t="str">
        <f t="shared" si="5"/>
        <v/>
      </c>
      <c r="AF29" s="184" t="str">
        <f t="shared" si="5"/>
        <v/>
      </c>
      <c r="AG29" s="184" t="str">
        <f t="shared" si="5"/>
        <v/>
      </c>
      <c r="AH29" s="184" t="str">
        <f t="shared" si="5"/>
        <v/>
      </c>
      <c r="AI29" s="184" t="str">
        <f t="shared" si="5"/>
        <v/>
      </c>
      <c r="AJ29" s="184" t="str">
        <f t="shared" si="5"/>
        <v/>
      </c>
      <c r="AK29" s="184" t="str">
        <f t="shared" si="5"/>
        <v/>
      </c>
      <c r="AL29" s="184" t="str">
        <f t="shared" si="5"/>
        <v/>
      </c>
      <c r="AM29" s="184" t="str">
        <f t="shared" si="5"/>
        <v/>
      </c>
      <c r="AN29" s="184" t="str">
        <f t="shared" si="5"/>
        <v/>
      </c>
      <c r="AO29" s="184" t="str">
        <f t="shared" si="5"/>
        <v/>
      </c>
    </row>
    <row r="30" spans="2:41" x14ac:dyDescent="0.3">
      <c r="B30" s="114" t="s">
        <v>436</v>
      </c>
      <c r="C30" s="183" t="str">
        <f t="shared" si="1"/>
        <v/>
      </c>
      <c r="D30" s="6"/>
      <c r="E30" s="184" t="str">
        <f>IF(AND(E$24&lt;$C$30,E$24&gt;=$C$29),"X","")</f>
        <v/>
      </c>
      <c r="F30" s="184" t="str">
        <f t="shared" ref="F30:AO30" si="6">IF(AND(F$24&lt;$C$30,F$24&gt;=$C$29),"X","")</f>
        <v/>
      </c>
      <c r="G30" s="184" t="str">
        <f t="shared" si="6"/>
        <v/>
      </c>
      <c r="H30" s="184" t="str">
        <f t="shared" si="6"/>
        <v/>
      </c>
      <c r="I30" s="184" t="str">
        <f t="shared" si="6"/>
        <v/>
      </c>
      <c r="J30" s="184" t="str">
        <f t="shared" si="6"/>
        <v/>
      </c>
      <c r="K30" s="184" t="str">
        <f t="shared" si="6"/>
        <v/>
      </c>
      <c r="L30" s="184" t="str">
        <f t="shared" si="6"/>
        <v/>
      </c>
      <c r="M30" s="184" t="str">
        <f t="shared" si="6"/>
        <v/>
      </c>
      <c r="N30" s="184" t="str">
        <f t="shared" si="6"/>
        <v/>
      </c>
      <c r="O30" s="184" t="str">
        <f t="shared" si="6"/>
        <v/>
      </c>
      <c r="P30" s="184" t="str">
        <f t="shared" si="6"/>
        <v/>
      </c>
      <c r="Q30" s="184" t="str">
        <f t="shared" si="6"/>
        <v/>
      </c>
      <c r="R30" s="184" t="str">
        <f t="shared" si="6"/>
        <v/>
      </c>
      <c r="S30" s="184" t="str">
        <f t="shared" si="6"/>
        <v/>
      </c>
      <c r="T30" s="184" t="str">
        <f t="shared" si="6"/>
        <v/>
      </c>
      <c r="U30" s="184" t="str">
        <f t="shared" si="6"/>
        <v/>
      </c>
      <c r="V30" s="184" t="str">
        <f t="shared" si="6"/>
        <v/>
      </c>
      <c r="W30" s="184" t="str">
        <f t="shared" si="6"/>
        <v/>
      </c>
      <c r="X30" s="184" t="str">
        <f t="shared" si="6"/>
        <v/>
      </c>
      <c r="Y30" s="184" t="str">
        <f t="shared" si="6"/>
        <v/>
      </c>
      <c r="Z30" s="184" t="str">
        <f t="shared" si="6"/>
        <v/>
      </c>
      <c r="AA30" s="184" t="str">
        <f t="shared" si="6"/>
        <v/>
      </c>
      <c r="AB30" s="184" t="str">
        <f t="shared" si="6"/>
        <v/>
      </c>
      <c r="AC30" s="184" t="str">
        <f t="shared" si="6"/>
        <v/>
      </c>
      <c r="AD30" s="184" t="str">
        <f t="shared" si="6"/>
        <v/>
      </c>
      <c r="AE30" s="184" t="str">
        <f t="shared" si="6"/>
        <v/>
      </c>
      <c r="AF30" s="184" t="str">
        <f t="shared" si="6"/>
        <v/>
      </c>
      <c r="AG30" s="184" t="str">
        <f t="shared" si="6"/>
        <v/>
      </c>
      <c r="AH30" s="184" t="str">
        <f t="shared" si="6"/>
        <v/>
      </c>
      <c r="AI30" s="184" t="str">
        <f t="shared" si="6"/>
        <v/>
      </c>
      <c r="AJ30" s="184" t="str">
        <f t="shared" si="6"/>
        <v/>
      </c>
      <c r="AK30" s="184" t="str">
        <f t="shared" si="6"/>
        <v/>
      </c>
      <c r="AL30" s="184" t="str">
        <f t="shared" si="6"/>
        <v/>
      </c>
      <c r="AM30" s="184" t="str">
        <f t="shared" si="6"/>
        <v/>
      </c>
      <c r="AN30" s="184" t="str">
        <f t="shared" si="6"/>
        <v/>
      </c>
      <c r="AO30" s="184" t="str">
        <f t="shared" si="6"/>
        <v/>
      </c>
    </row>
    <row r="31" spans="2:41" x14ac:dyDescent="0.3">
      <c r="B31" s="114" t="s">
        <v>437</v>
      </c>
      <c r="C31" s="183" t="str">
        <f t="shared" si="1"/>
        <v/>
      </c>
      <c r="D31" s="6"/>
      <c r="E31" s="184" t="str">
        <f>IF(AND(E$24&lt;$C$31,E$24&gt;=$C$30),"X","")</f>
        <v/>
      </c>
      <c r="F31" s="184" t="str">
        <f t="shared" ref="F31:AO31" si="7">IF(AND(F$24&lt;$C$31,F$24&gt;=$C$30),"X","")</f>
        <v/>
      </c>
      <c r="G31" s="184" t="str">
        <f t="shared" si="7"/>
        <v/>
      </c>
      <c r="H31" s="184" t="str">
        <f t="shared" si="7"/>
        <v/>
      </c>
      <c r="I31" s="184" t="str">
        <f t="shared" si="7"/>
        <v/>
      </c>
      <c r="J31" s="184" t="str">
        <f t="shared" si="7"/>
        <v/>
      </c>
      <c r="K31" s="184" t="str">
        <f t="shared" si="7"/>
        <v/>
      </c>
      <c r="L31" s="184" t="str">
        <f t="shared" si="7"/>
        <v/>
      </c>
      <c r="M31" s="184" t="str">
        <f t="shared" si="7"/>
        <v/>
      </c>
      <c r="N31" s="184" t="str">
        <f t="shared" si="7"/>
        <v/>
      </c>
      <c r="O31" s="184" t="str">
        <f t="shared" si="7"/>
        <v/>
      </c>
      <c r="P31" s="184" t="str">
        <f t="shared" si="7"/>
        <v/>
      </c>
      <c r="Q31" s="184" t="str">
        <f t="shared" si="7"/>
        <v/>
      </c>
      <c r="R31" s="184" t="str">
        <f t="shared" si="7"/>
        <v/>
      </c>
      <c r="S31" s="184" t="str">
        <f t="shared" si="7"/>
        <v/>
      </c>
      <c r="T31" s="184" t="str">
        <f t="shared" si="7"/>
        <v/>
      </c>
      <c r="U31" s="184" t="str">
        <f t="shared" si="7"/>
        <v/>
      </c>
      <c r="V31" s="184" t="str">
        <f t="shared" si="7"/>
        <v/>
      </c>
      <c r="W31" s="184" t="str">
        <f t="shared" si="7"/>
        <v/>
      </c>
      <c r="X31" s="184" t="str">
        <f t="shared" si="7"/>
        <v/>
      </c>
      <c r="Y31" s="184" t="str">
        <f t="shared" si="7"/>
        <v/>
      </c>
      <c r="Z31" s="184" t="str">
        <f t="shared" si="7"/>
        <v/>
      </c>
      <c r="AA31" s="184" t="str">
        <f t="shared" si="7"/>
        <v/>
      </c>
      <c r="AB31" s="184" t="str">
        <f t="shared" si="7"/>
        <v/>
      </c>
      <c r="AC31" s="184" t="str">
        <f t="shared" si="7"/>
        <v/>
      </c>
      <c r="AD31" s="184" t="str">
        <f t="shared" si="7"/>
        <v/>
      </c>
      <c r="AE31" s="184" t="str">
        <f t="shared" si="7"/>
        <v/>
      </c>
      <c r="AF31" s="184" t="str">
        <f t="shared" si="7"/>
        <v/>
      </c>
      <c r="AG31" s="184" t="str">
        <f t="shared" si="7"/>
        <v/>
      </c>
      <c r="AH31" s="184" t="str">
        <f t="shared" si="7"/>
        <v/>
      </c>
      <c r="AI31" s="184" t="str">
        <f t="shared" si="7"/>
        <v/>
      </c>
      <c r="AJ31" s="184" t="str">
        <f t="shared" si="7"/>
        <v/>
      </c>
      <c r="AK31" s="184" t="str">
        <f t="shared" si="7"/>
        <v/>
      </c>
      <c r="AL31" s="184" t="str">
        <f t="shared" si="7"/>
        <v/>
      </c>
      <c r="AM31" s="184" t="str">
        <f t="shared" si="7"/>
        <v/>
      </c>
      <c r="AN31" s="184" t="str">
        <f t="shared" si="7"/>
        <v/>
      </c>
      <c r="AO31" s="184" t="str">
        <f t="shared" si="7"/>
        <v/>
      </c>
    </row>
    <row r="32" spans="2:41" x14ac:dyDescent="0.3">
      <c r="B32" s="48"/>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24"/>
    </row>
    <row r="34" spans="2:14" x14ac:dyDescent="0.3">
      <c r="B34" s="233" t="s">
        <v>440</v>
      </c>
      <c r="C34" s="234"/>
      <c r="D34" s="234"/>
      <c r="E34" s="234"/>
      <c r="F34" s="234"/>
      <c r="G34" s="234"/>
      <c r="H34" s="234"/>
      <c r="I34" s="234"/>
      <c r="J34" s="234"/>
      <c r="K34" s="234"/>
      <c r="L34" s="234"/>
      <c r="M34" s="234"/>
      <c r="N34" s="235"/>
    </row>
  </sheetData>
  <sheetProtection algorithmName="SHA-512" hashValue="wFlFLIMAM3Z+azqzLh8KRoJjhGzWLL2p/yqAybjKp8G2EOi+FicZF4xlsIzfTmPcAXWcVj+70A1V6EAFbUAaBA==" saltValue="uR8lJS6EgEpCWhmriqRmBw==" spinCount="100000" sheet="1" objects="1" scenarios="1" selectLockedCells="1"/>
  <mergeCells count="8">
    <mergeCell ref="W23:AH23"/>
    <mergeCell ref="AI23:AO23"/>
    <mergeCell ref="B21:AO21"/>
    <mergeCell ref="B34:N34"/>
    <mergeCell ref="B7:N7"/>
    <mergeCell ref="B8:N10"/>
    <mergeCell ref="E23:J23"/>
    <mergeCell ref="K23:V23"/>
  </mergeCells>
  <phoneticPr fontId="10" type="noConversion"/>
  <conditionalFormatting sqref="E25:AO31">
    <cfRule type="cellIs" dxfId="3" priority="1" operator="equal">
      <formula>"X"</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9ACCA-C031-402E-8340-948981626D1C}">
  <dimension ref="B2:N170"/>
  <sheetViews>
    <sheetView showGridLines="0" workbookViewId="0">
      <selection activeCell="B39" sqref="B39:N52"/>
    </sheetView>
  </sheetViews>
  <sheetFormatPr defaultRowHeight="15.75" x14ac:dyDescent="0.3"/>
  <cols>
    <col min="1" max="1" width="3.7109375" style="1" customWidth="1"/>
    <col min="2" max="2" width="18.28515625" style="1" customWidth="1"/>
    <col min="3" max="16384" width="9.140625" style="1"/>
  </cols>
  <sheetData>
    <row r="2" spans="2:14" x14ac:dyDescent="0.3">
      <c r="B2" s="38"/>
      <c r="C2" s="39"/>
      <c r="D2" s="39"/>
      <c r="E2" s="39"/>
      <c r="F2" s="39"/>
      <c r="G2" s="39"/>
      <c r="H2" s="39"/>
      <c r="I2" s="39"/>
      <c r="J2" s="39"/>
      <c r="K2" s="39"/>
      <c r="L2" s="39"/>
      <c r="M2" s="39"/>
      <c r="N2" s="40"/>
    </row>
    <row r="3" spans="2:14" ht="19.5" x14ac:dyDescent="0.35">
      <c r="B3" s="41"/>
      <c r="C3" s="42"/>
      <c r="D3" s="42"/>
      <c r="E3" s="42"/>
      <c r="F3" s="42"/>
      <c r="G3" s="42"/>
      <c r="H3" s="13" t="s">
        <v>0</v>
      </c>
      <c r="I3" s="42"/>
      <c r="J3" s="42"/>
      <c r="K3" s="42"/>
      <c r="L3" s="42"/>
      <c r="M3" s="42"/>
      <c r="N3" s="43"/>
    </row>
    <row r="4" spans="2:14" ht="19.5" x14ac:dyDescent="0.35">
      <c r="B4" s="41"/>
      <c r="C4" s="42"/>
      <c r="D4" s="42"/>
      <c r="E4" s="42"/>
      <c r="F4" s="42"/>
      <c r="G4" s="42"/>
      <c r="H4" s="13" t="s">
        <v>1</v>
      </c>
      <c r="I4" s="42"/>
      <c r="J4" s="42"/>
      <c r="K4" s="42"/>
      <c r="L4" s="42"/>
      <c r="M4" s="42"/>
      <c r="N4" s="43"/>
    </row>
    <row r="5" spans="2:14" ht="19.5" x14ac:dyDescent="0.35">
      <c r="B5" s="41"/>
      <c r="C5" s="42"/>
      <c r="D5" s="42"/>
      <c r="E5" s="42"/>
      <c r="F5" s="42"/>
      <c r="G5" s="42"/>
      <c r="H5" s="13" t="s">
        <v>2</v>
      </c>
      <c r="I5" s="42"/>
      <c r="J5" s="42"/>
      <c r="K5" s="42"/>
      <c r="L5" s="42"/>
      <c r="M5" s="42"/>
      <c r="N5" s="43"/>
    </row>
    <row r="6" spans="2:14" x14ac:dyDescent="0.3">
      <c r="B6" s="44"/>
      <c r="C6" s="45"/>
      <c r="D6" s="45"/>
      <c r="E6" s="45"/>
      <c r="F6" s="45"/>
      <c r="G6" s="45"/>
      <c r="H6" s="45"/>
      <c r="I6" s="45"/>
      <c r="J6" s="45"/>
      <c r="K6" s="45"/>
      <c r="L6" s="45"/>
      <c r="M6" s="45"/>
      <c r="N6" s="46"/>
    </row>
    <row r="7" spans="2:14" x14ac:dyDescent="0.3">
      <c r="B7" s="236" t="s">
        <v>441</v>
      </c>
      <c r="C7" s="237"/>
      <c r="D7" s="237"/>
      <c r="E7" s="237"/>
      <c r="F7" s="237"/>
      <c r="G7" s="237"/>
      <c r="H7" s="237"/>
      <c r="I7" s="237"/>
      <c r="J7" s="237"/>
      <c r="K7" s="237"/>
      <c r="L7" s="237"/>
      <c r="M7" s="237"/>
      <c r="N7" s="238"/>
    </row>
    <row r="8" spans="2:14" ht="15" customHeight="1" x14ac:dyDescent="0.3">
      <c r="B8" s="264" t="s">
        <v>442</v>
      </c>
      <c r="C8" s="265"/>
      <c r="D8" s="265"/>
      <c r="E8" s="265"/>
      <c r="F8" s="265"/>
      <c r="G8" s="265"/>
      <c r="H8" s="265"/>
      <c r="I8" s="265"/>
      <c r="J8" s="265"/>
      <c r="K8" s="265"/>
      <c r="L8" s="265"/>
      <c r="M8" s="265"/>
      <c r="N8" s="266"/>
    </row>
    <row r="9" spans="2:14" ht="15" customHeight="1" x14ac:dyDescent="0.3">
      <c r="B9" s="215"/>
      <c r="C9" s="216"/>
      <c r="D9" s="216"/>
      <c r="E9" s="216"/>
      <c r="F9" s="216"/>
      <c r="G9" s="216"/>
      <c r="H9" s="216"/>
      <c r="I9" s="216"/>
      <c r="J9" s="216"/>
      <c r="K9" s="216"/>
      <c r="L9" s="216"/>
      <c r="M9" s="216"/>
      <c r="N9" s="217"/>
    </row>
    <row r="10" spans="2:14" ht="15" customHeight="1" x14ac:dyDescent="0.3">
      <c r="B10" s="215"/>
      <c r="C10" s="216"/>
      <c r="D10" s="216"/>
      <c r="E10" s="216"/>
      <c r="F10" s="216"/>
      <c r="G10" s="216"/>
      <c r="H10" s="216"/>
      <c r="I10" s="216"/>
      <c r="J10" s="216"/>
      <c r="K10" s="216"/>
      <c r="L10" s="216"/>
      <c r="M10" s="216"/>
      <c r="N10" s="217"/>
    </row>
    <row r="11" spans="2:14" x14ac:dyDescent="0.3">
      <c r="B11" s="285"/>
      <c r="C11" s="286"/>
      <c r="D11" s="286"/>
      <c r="E11" s="286"/>
      <c r="F11" s="286"/>
      <c r="G11" s="286"/>
      <c r="H11" s="286"/>
      <c r="I11" s="286"/>
      <c r="J11" s="286"/>
      <c r="K11" s="286"/>
      <c r="L11" s="286"/>
      <c r="M11" s="286"/>
      <c r="N11" s="287"/>
    </row>
    <row r="12" spans="2:14" x14ac:dyDescent="0.3">
      <c r="B12" s="5"/>
      <c r="C12" s="6"/>
      <c r="D12" s="6"/>
      <c r="E12" s="6"/>
      <c r="F12" s="6"/>
      <c r="G12" s="6"/>
      <c r="H12" s="6"/>
      <c r="I12" s="6"/>
      <c r="J12" s="6"/>
      <c r="K12" s="6"/>
      <c r="L12" s="6"/>
      <c r="M12" s="6"/>
      <c r="N12" s="7"/>
    </row>
    <row r="13" spans="2:14" x14ac:dyDescent="0.3">
      <c r="B13" s="221" t="s">
        <v>443</v>
      </c>
      <c r="C13" s="222"/>
      <c r="D13" s="222"/>
      <c r="E13" s="222"/>
      <c r="F13" s="222"/>
      <c r="G13" s="222"/>
      <c r="H13" s="222"/>
      <c r="I13" s="222"/>
      <c r="J13" s="222"/>
      <c r="K13" s="222"/>
      <c r="L13" s="222"/>
      <c r="M13" s="222"/>
      <c r="N13" s="223"/>
    </row>
    <row r="14" spans="2:14" x14ac:dyDescent="0.3">
      <c r="B14" s="5"/>
      <c r="C14" s="6"/>
      <c r="D14" s="6"/>
      <c r="E14" s="6"/>
      <c r="F14" s="6"/>
      <c r="G14" s="6"/>
      <c r="H14" s="6"/>
      <c r="I14" s="6"/>
      <c r="J14" s="6"/>
      <c r="K14" s="6"/>
      <c r="L14" s="6"/>
      <c r="M14" s="6"/>
      <c r="N14" s="7"/>
    </row>
    <row r="15" spans="2:14" x14ac:dyDescent="0.3">
      <c r="B15" s="320" t="s">
        <v>444</v>
      </c>
      <c r="C15" s="321"/>
      <c r="D15" s="321"/>
      <c r="E15" s="321"/>
      <c r="F15" s="321"/>
      <c r="G15" s="321"/>
      <c r="H15" s="321"/>
      <c r="I15" s="321"/>
      <c r="J15" s="321"/>
      <c r="K15" s="321"/>
      <c r="L15" s="321"/>
      <c r="M15" s="321"/>
      <c r="N15" s="322"/>
    </row>
    <row r="16" spans="2:14" x14ac:dyDescent="0.3">
      <c r="B16" s="34" t="s">
        <v>445</v>
      </c>
      <c r="C16" s="26"/>
      <c r="D16" s="27"/>
      <c r="E16" s="341" t="str">
        <f>IF('1 - Applicant and Site Info'!F15&lt;&gt;"",'1 - Applicant and Site Info'!F15,"")</f>
        <v/>
      </c>
      <c r="F16" s="342"/>
      <c r="G16" s="342"/>
      <c r="H16" s="342"/>
      <c r="I16" s="342"/>
      <c r="J16" s="342"/>
      <c r="K16" s="342"/>
      <c r="L16" s="342"/>
      <c r="M16" s="342"/>
      <c r="N16" s="343"/>
    </row>
    <row r="17" spans="2:14" x14ac:dyDescent="0.3">
      <c r="B17" s="34" t="s">
        <v>446</v>
      </c>
      <c r="C17" s="26"/>
      <c r="D17" s="27"/>
      <c r="E17" s="341" t="str">
        <f>IF('1 - Applicant and Site Info'!F16&lt;&gt;"[Select]",'1 - Applicant and Site Info'!F16,"")</f>
        <v/>
      </c>
      <c r="F17" s="342"/>
      <c r="G17" s="342"/>
      <c r="H17" s="342"/>
      <c r="I17" s="342"/>
      <c r="J17" s="342"/>
      <c r="K17" s="342"/>
      <c r="L17" s="342"/>
      <c r="M17" s="342"/>
      <c r="N17" s="343"/>
    </row>
    <row r="18" spans="2:14" x14ac:dyDescent="0.3">
      <c r="B18" s="34" t="s">
        <v>447</v>
      </c>
      <c r="C18" s="26"/>
      <c r="D18" s="27"/>
      <c r="E18" s="341" t="str">
        <f>IF(AND('1 - Applicant and Site Info'!E23&lt;&gt;"",'1 - Applicant and Site Info'!E24&lt;&gt;""),_xlfn.CONCAT('1 - Applicant and Site Info'!E23,", ",'1 - Applicant and Site Info'!E24),"")</f>
        <v/>
      </c>
      <c r="F18" s="342"/>
      <c r="G18" s="342"/>
      <c r="H18" s="342"/>
      <c r="I18" s="342"/>
      <c r="J18" s="342"/>
      <c r="K18" s="342"/>
      <c r="L18" s="342"/>
      <c r="M18" s="342"/>
      <c r="N18" s="343"/>
    </row>
    <row r="19" spans="2:14" x14ac:dyDescent="0.3">
      <c r="B19" s="34" t="s">
        <v>448</v>
      </c>
      <c r="C19" s="26"/>
      <c r="D19" s="27"/>
      <c r="E19" s="341" t="str">
        <f>IF(AND('1 - Applicant and Site Info'!E28&lt;&gt;"",'1 - Applicant and Site Info'!E29&lt;&gt;""),_xlfn.CONCAT('1 - Applicant and Site Info'!E28,", ",'1 - Applicant and Site Info'!E29),"")</f>
        <v/>
      </c>
      <c r="F19" s="342"/>
      <c r="G19" s="342"/>
      <c r="H19" s="342"/>
      <c r="I19" s="342"/>
      <c r="J19" s="342"/>
      <c r="K19" s="342"/>
      <c r="L19" s="342"/>
      <c r="M19" s="342"/>
      <c r="N19" s="343"/>
    </row>
    <row r="20" spans="2:14" x14ac:dyDescent="0.3">
      <c r="B20" s="34" t="s">
        <v>449</v>
      </c>
      <c r="C20" s="26"/>
      <c r="D20" s="27"/>
      <c r="E20" s="341" t="str">
        <f>IF('1 - Applicant and Site Info'!E21&lt;&gt;"",'1 - Applicant and Site Info'!E21,"")</f>
        <v/>
      </c>
      <c r="F20" s="342"/>
      <c r="G20" s="342"/>
      <c r="H20" s="342"/>
      <c r="I20" s="342"/>
      <c r="J20" s="342"/>
      <c r="K20" s="342"/>
      <c r="L20" s="342"/>
      <c r="M20" s="342"/>
      <c r="N20" s="343"/>
    </row>
    <row r="21" spans="2:14" x14ac:dyDescent="0.3">
      <c r="B21" s="5"/>
      <c r="C21" s="6"/>
      <c r="D21" s="6"/>
      <c r="E21" s="6"/>
      <c r="F21" s="6"/>
      <c r="G21" s="6"/>
      <c r="H21" s="6"/>
      <c r="I21" s="6"/>
      <c r="J21" s="6"/>
      <c r="K21" s="6"/>
      <c r="L21" s="6"/>
      <c r="M21" s="6"/>
      <c r="N21" s="7"/>
    </row>
    <row r="22" spans="2:14" x14ac:dyDescent="0.3">
      <c r="B22" s="320" t="s">
        <v>450</v>
      </c>
      <c r="C22" s="321"/>
      <c r="D22" s="321"/>
      <c r="E22" s="321"/>
      <c r="F22" s="321"/>
      <c r="G22" s="321"/>
      <c r="H22" s="321"/>
      <c r="I22" s="321"/>
      <c r="J22" s="321"/>
      <c r="K22" s="321"/>
      <c r="L22" s="321"/>
      <c r="M22" s="321"/>
      <c r="N22" s="322"/>
    </row>
    <row r="23" spans="2:14" x14ac:dyDescent="0.3">
      <c r="B23" s="34" t="s">
        <v>451</v>
      </c>
      <c r="C23" s="26"/>
      <c r="D23" s="26"/>
      <c r="E23" s="27"/>
      <c r="F23" s="323">
        <f>'4 - CHP System Information'!K49</f>
        <v>0</v>
      </c>
      <c r="G23" s="324"/>
      <c r="H23" s="324"/>
      <c r="I23" s="325"/>
      <c r="J23" s="47" t="s">
        <v>460</v>
      </c>
      <c r="K23" s="22"/>
      <c r="L23" s="22"/>
      <c r="M23" s="22"/>
      <c r="N23" s="23"/>
    </row>
    <row r="24" spans="2:14" x14ac:dyDescent="0.3">
      <c r="B24" s="34" t="s">
        <v>452</v>
      </c>
      <c r="C24" s="26"/>
      <c r="D24" s="26"/>
      <c r="E24" s="27"/>
      <c r="F24" s="323">
        <f>'4 - CHP System Information'!H138</f>
        <v>0</v>
      </c>
      <c r="G24" s="324"/>
      <c r="H24" s="324"/>
      <c r="I24" s="325"/>
      <c r="J24" s="5" t="s">
        <v>461</v>
      </c>
      <c r="K24" s="6"/>
      <c r="L24" s="6"/>
      <c r="M24" s="6"/>
      <c r="N24" s="7"/>
    </row>
    <row r="25" spans="2:14" x14ac:dyDescent="0.3">
      <c r="B25" s="34" t="s">
        <v>453</v>
      </c>
      <c r="C25" s="26"/>
      <c r="D25" s="26"/>
      <c r="E25" s="27"/>
      <c r="F25" s="323">
        <f>'4 - CHP System Information'!P138</f>
        <v>0</v>
      </c>
      <c r="G25" s="324"/>
      <c r="H25" s="324"/>
      <c r="I25" s="325"/>
      <c r="J25" s="5" t="s">
        <v>298</v>
      </c>
      <c r="K25" s="6"/>
      <c r="L25" s="6"/>
      <c r="M25" s="6"/>
      <c r="N25" s="7"/>
    </row>
    <row r="26" spans="2:14" x14ac:dyDescent="0.3">
      <c r="B26" s="34" t="s">
        <v>454</v>
      </c>
      <c r="C26" s="26"/>
      <c r="D26" s="26"/>
      <c r="E26" s="27"/>
      <c r="F26" s="326" t="str">
        <f>'4 - CHP System Information'!T138</f>
        <v/>
      </c>
      <c r="G26" s="327"/>
      <c r="H26" s="327"/>
      <c r="I26" s="328"/>
      <c r="J26" s="48"/>
      <c r="K26" s="49"/>
      <c r="L26" s="49"/>
      <c r="M26" s="49"/>
      <c r="N26" s="24"/>
    </row>
    <row r="27" spans="2:14" x14ac:dyDescent="0.3">
      <c r="B27" s="5"/>
      <c r="C27" s="6"/>
      <c r="D27" s="6"/>
      <c r="E27" s="6"/>
      <c r="F27" s="6"/>
      <c r="G27" s="6"/>
      <c r="H27" s="6"/>
      <c r="I27" s="6"/>
      <c r="J27" s="6"/>
      <c r="K27" s="6"/>
      <c r="L27" s="6"/>
      <c r="M27" s="6"/>
      <c r="N27" s="7"/>
    </row>
    <row r="28" spans="2:14" x14ac:dyDescent="0.3">
      <c r="B28" s="320" t="s">
        <v>455</v>
      </c>
      <c r="C28" s="321"/>
      <c r="D28" s="321"/>
      <c r="E28" s="321"/>
      <c r="F28" s="321"/>
      <c r="G28" s="321"/>
      <c r="H28" s="321"/>
      <c r="I28" s="321"/>
      <c r="J28" s="321"/>
      <c r="K28" s="321"/>
      <c r="L28" s="321"/>
      <c r="M28" s="321"/>
      <c r="N28" s="322"/>
    </row>
    <row r="29" spans="2:14" x14ac:dyDescent="0.3">
      <c r="B29" s="34" t="s">
        <v>456</v>
      </c>
      <c r="C29" s="26"/>
      <c r="D29" s="26"/>
      <c r="E29" s="27"/>
      <c r="F29" s="329">
        <f>IF('5 - Financial Information'!F52&lt;&gt;"",'5 - Financial Information'!F52,"")</f>
        <v>0</v>
      </c>
      <c r="G29" s="330"/>
      <c r="H29" s="330"/>
      <c r="I29" s="331"/>
      <c r="J29" s="332" t="s">
        <v>462</v>
      </c>
      <c r="K29" s="333"/>
      <c r="L29" s="333"/>
      <c r="M29" s="333"/>
      <c r="N29" s="334"/>
    </row>
    <row r="30" spans="2:14" x14ac:dyDescent="0.3">
      <c r="B30" s="34" t="s">
        <v>459</v>
      </c>
      <c r="C30" s="26"/>
      <c r="D30" s="26"/>
      <c r="E30" s="27"/>
      <c r="F30" s="329" t="str">
        <f>'5 - Financial Information'!L16</f>
        <v/>
      </c>
      <c r="G30" s="330"/>
      <c r="H30" s="330"/>
      <c r="I30" s="331"/>
      <c r="J30" s="335"/>
      <c r="K30" s="336"/>
      <c r="L30" s="336"/>
      <c r="M30" s="336"/>
      <c r="N30" s="337"/>
    </row>
    <row r="31" spans="2:14" x14ac:dyDescent="0.3">
      <c r="B31" s="34" t="s">
        <v>457</v>
      </c>
      <c r="C31" s="26"/>
      <c r="D31" s="26"/>
      <c r="E31" s="27"/>
      <c r="F31" s="329">
        <f>SUM('5 - Financial Information'!L25,'5 - Financial Information'!L27,'5 - Financial Information'!L28,'5 - Financial Information'!L29)</f>
        <v>0</v>
      </c>
      <c r="G31" s="330"/>
      <c r="H31" s="330"/>
      <c r="I31" s="331"/>
      <c r="J31" s="335"/>
      <c r="K31" s="336"/>
      <c r="L31" s="336"/>
      <c r="M31" s="336"/>
      <c r="N31" s="337"/>
    </row>
    <row r="32" spans="2:14" x14ac:dyDescent="0.3">
      <c r="B32" s="34" t="s">
        <v>458</v>
      </c>
      <c r="C32" s="26"/>
      <c r="D32" s="26"/>
      <c r="E32" s="27"/>
      <c r="F32" s="329">
        <f>'5 - Financial Information'!L34</f>
        <v>0</v>
      </c>
      <c r="G32" s="330"/>
      <c r="H32" s="330"/>
      <c r="I32" s="331"/>
      <c r="J32" s="338"/>
      <c r="K32" s="339"/>
      <c r="L32" s="339"/>
      <c r="M32" s="339"/>
      <c r="N32" s="340"/>
    </row>
    <row r="33" spans="2:14" x14ac:dyDescent="0.3">
      <c r="B33" s="5"/>
      <c r="C33" s="6"/>
      <c r="D33" s="6"/>
      <c r="E33" s="6"/>
      <c r="F33" s="6"/>
      <c r="G33" s="6"/>
      <c r="H33" s="6"/>
      <c r="I33" s="6"/>
      <c r="J33" s="6"/>
      <c r="K33" s="6"/>
      <c r="L33" s="6"/>
      <c r="M33" s="6"/>
      <c r="N33" s="7"/>
    </row>
    <row r="34" spans="2:14" x14ac:dyDescent="0.3">
      <c r="B34" s="221" t="s">
        <v>463</v>
      </c>
      <c r="C34" s="222"/>
      <c r="D34" s="222"/>
      <c r="E34" s="222"/>
      <c r="F34" s="222"/>
      <c r="G34" s="222"/>
      <c r="H34" s="222"/>
      <c r="I34" s="222"/>
      <c r="J34" s="222"/>
      <c r="K34" s="222"/>
      <c r="L34" s="222"/>
      <c r="M34" s="222"/>
      <c r="N34" s="223"/>
    </row>
    <row r="35" spans="2:14" ht="15.75" customHeight="1" x14ac:dyDescent="0.3">
      <c r="B35" s="224" t="s">
        <v>464</v>
      </c>
      <c r="C35" s="225"/>
      <c r="D35" s="225"/>
      <c r="E35" s="225"/>
      <c r="F35" s="225"/>
      <c r="G35" s="225"/>
      <c r="H35" s="225"/>
      <c r="I35" s="225"/>
      <c r="J35" s="225"/>
      <c r="K35" s="225"/>
      <c r="L35" s="225"/>
      <c r="M35" s="225"/>
      <c r="N35" s="226"/>
    </row>
    <row r="36" spans="2:14" x14ac:dyDescent="0.3">
      <c r="B36" s="218"/>
      <c r="C36" s="219"/>
      <c r="D36" s="219"/>
      <c r="E36" s="219"/>
      <c r="F36" s="219"/>
      <c r="G36" s="219"/>
      <c r="H36" s="219"/>
      <c r="I36" s="219"/>
      <c r="J36" s="219"/>
      <c r="K36" s="219"/>
      <c r="L36" s="219"/>
      <c r="M36" s="219"/>
      <c r="N36" s="220"/>
    </row>
    <row r="37" spans="2:14" x14ac:dyDescent="0.3">
      <c r="B37" s="218"/>
      <c r="C37" s="219"/>
      <c r="D37" s="219"/>
      <c r="E37" s="219"/>
      <c r="F37" s="219"/>
      <c r="G37" s="219"/>
      <c r="H37" s="219"/>
      <c r="I37" s="219"/>
      <c r="J37" s="219"/>
      <c r="K37" s="219"/>
      <c r="L37" s="219"/>
      <c r="M37" s="219"/>
      <c r="N37" s="220"/>
    </row>
    <row r="38" spans="2:14" x14ac:dyDescent="0.3">
      <c r="B38" s="227"/>
      <c r="C38" s="228"/>
      <c r="D38" s="228"/>
      <c r="E38" s="228"/>
      <c r="F38" s="228"/>
      <c r="G38" s="228"/>
      <c r="H38" s="228"/>
      <c r="I38" s="228"/>
      <c r="J38" s="228"/>
      <c r="K38" s="228"/>
      <c r="L38" s="228"/>
      <c r="M38" s="228"/>
      <c r="N38" s="229"/>
    </row>
    <row r="39" spans="2:14" x14ac:dyDescent="0.3">
      <c r="B39" s="424"/>
      <c r="C39" s="425"/>
      <c r="D39" s="425"/>
      <c r="E39" s="425"/>
      <c r="F39" s="425"/>
      <c r="G39" s="425"/>
      <c r="H39" s="425"/>
      <c r="I39" s="425"/>
      <c r="J39" s="425"/>
      <c r="K39" s="425"/>
      <c r="L39" s="425"/>
      <c r="M39" s="425"/>
      <c r="N39" s="426"/>
    </row>
    <row r="40" spans="2:14" x14ac:dyDescent="0.3">
      <c r="B40" s="427"/>
      <c r="C40" s="428"/>
      <c r="D40" s="428"/>
      <c r="E40" s="428"/>
      <c r="F40" s="428"/>
      <c r="G40" s="428"/>
      <c r="H40" s="428"/>
      <c r="I40" s="428"/>
      <c r="J40" s="428"/>
      <c r="K40" s="428"/>
      <c r="L40" s="428"/>
      <c r="M40" s="428"/>
      <c r="N40" s="429"/>
    </row>
    <row r="41" spans="2:14" x14ac:dyDescent="0.3">
      <c r="B41" s="427"/>
      <c r="C41" s="428"/>
      <c r="D41" s="428"/>
      <c r="E41" s="428"/>
      <c r="F41" s="428"/>
      <c r="G41" s="428"/>
      <c r="H41" s="428"/>
      <c r="I41" s="428"/>
      <c r="J41" s="428"/>
      <c r="K41" s="428"/>
      <c r="L41" s="428"/>
      <c r="M41" s="428"/>
      <c r="N41" s="429"/>
    </row>
    <row r="42" spans="2:14" x14ac:dyDescent="0.3">
      <c r="B42" s="427"/>
      <c r="C42" s="428"/>
      <c r="D42" s="428"/>
      <c r="E42" s="428"/>
      <c r="F42" s="428"/>
      <c r="G42" s="428"/>
      <c r="H42" s="428"/>
      <c r="I42" s="428"/>
      <c r="J42" s="428"/>
      <c r="K42" s="428"/>
      <c r="L42" s="428"/>
      <c r="M42" s="428"/>
      <c r="N42" s="429"/>
    </row>
    <row r="43" spans="2:14" x14ac:dyDescent="0.3">
      <c r="B43" s="427"/>
      <c r="C43" s="428"/>
      <c r="D43" s="428"/>
      <c r="E43" s="428"/>
      <c r="F43" s="428"/>
      <c r="G43" s="428"/>
      <c r="H43" s="428"/>
      <c r="I43" s="428"/>
      <c r="J43" s="428"/>
      <c r="K43" s="428"/>
      <c r="L43" s="428"/>
      <c r="M43" s="428"/>
      <c r="N43" s="429"/>
    </row>
    <row r="44" spans="2:14" x14ac:dyDescent="0.3">
      <c r="B44" s="427"/>
      <c r="C44" s="428"/>
      <c r="D44" s="428"/>
      <c r="E44" s="428"/>
      <c r="F44" s="428"/>
      <c r="G44" s="428"/>
      <c r="H44" s="428"/>
      <c r="I44" s="428"/>
      <c r="J44" s="428"/>
      <c r="K44" s="428"/>
      <c r="L44" s="428"/>
      <c r="M44" s="428"/>
      <c r="N44" s="429"/>
    </row>
    <row r="45" spans="2:14" x14ac:dyDescent="0.3">
      <c r="B45" s="427"/>
      <c r="C45" s="428"/>
      <c r="D45" s="428"/>
      <c r="E45" s="428"/>
      <c r="F45" s="428"/>
      <c r="G45" s="428"/>
      <c r="H45" s="428"/>
      <c r="I45" s="428"/>
      <c r="J45" s="428"/>
      <c r="K45" s="428"/>
      <c r="L45" s="428"/>
      <c r="M45" s="428"/>
      <c r="N45" s="429"/>
    </row>
    <row r="46" spans="2:14" x14ac:dyDescent="0.3">
      <c r="B46" s="427"/>
      <c r="C46" s="428"/>
      <c r="D46" s="428"/>
      <c r="E46" s="428"/>
      <c r="F46" s="428"/>
      <c r="G46" s="428"/>
      <c r="H46" s="428"/>
      <c r="I46" s="428"/>
      <c r="J46" s="428"/>
      <c r="K46" s="428"/>
      <c r="L46" s="428"/>
      <c r="M46" s="428"/>
      <c r="N46" s="429"/>
    </row>
    <row r="47" spans="2:14" x14ac:dyDescent="0.3">
      <c r="B47" s="427"/>
      <c r="C47" s="428"/>
      <c r="D47" s="428"/>
      <c r="E47" s="428"/>
      <c r="F47" s="428"/>
      <c r="G47" s="428"/>
      <c r="H47" s="428"/>
      <c r="I47" s="428"/>
      <c r="J47" s="428"/>
      <c r="K47" s="428"/>
      <c r="L47" s="428"/>
      <c r="M47" s="428"/>
      <c r="N47" s="429"/>
    </row>
    <row r="48" spans="2:14" x14ac:dyDescent="0.3">
      <c r="B48" s="427"/>
      <c r="C48" s="428"/>
      <c r="D48" s="428"/>
      <c r="E48" s="428"/>
      <c r="F48" s="428"/>
      <c r="G48" s="428"/>
      <c r="H48" s="428"/>
      <c r="I48" s="428"/>
      <c r="J48" s="428"/>
      <c r="K48" s="428"/>
      <c r="L48" s="428"/>
      <c r="M48" s="428"/>
      <c r="N48" s="429"/>
    </row>
    <row r="49" spans="2:14" x14ac:dyDescent="0.3">
      <c r="B49" s="427"/>
      <c r="C49" s="428"/>
      <c r="D49" s="428"/>
      <c r="E49" s="428"/>
      <c r="F49" s="428"/>
      <c r="G49" s="428"/>
      <c r="H49" s="428"/>
      <c r="I49" s="428"/>
      <c r="J49" s="428"/>
      <c r="K49" s="428"/>
      <c r="L49" s="428"/>
      <c r="M49" s="428"/>
      <c r="N49" s="429"/>
    </row>
    <row r="50" spans="2:14" x14ac:dyDescent="0.3">
      <c r="B50" s="427"/>
      <c r="C50" s="428"/>
      <c r="D50" s="428"/>
      <c r="E50" s="428"/>
      <c r="F50" s="428"/>
      <c r="G50" s="428"/>
      <c r="H50" s="428"/>
      <c r="I50" s="428"/>
      <c r="J50" s="428"/>
      <c r="K50" s="428"/>
      <c r="L50" s="428"/>
      <c r="M50" s="428"/>
      <c r="N50" s="429"/>
    </row>
    <row r="51" spans="2:14" x14ac:dyDescent="0.3">
      <c r="B51" s="427"/>
      <c r="C51" s="428"/>
      <c r="D51" s="428"/>
      <c r="E51" s="428"/>
      <c r="F51" s="428"/>
      <c r="G51" s="428"/>
      <c r="H51" s="428"/>
      <c r="I51" s="428"/>
      <c r="J51" s="428"/>
      <c r="K51" s="428"/>
      <c r="L51" s="428"/>
      <c r="M51" s="428"/>
      <c r="N51" s="429"/>
    </row>
    <row r="52" spans="2:14" x14ac:dyDescent="0.3">
      <c r="B52" s="430"/>
      <c r="C52" s="431"/>
      <c r="D52" s="431"/>
      <c r="E52" s="431"/>
      <c r="F52" s="431"/>
      <c r="G52" s="431"/>
      <c r="H52" s="431"/>
      <c r="I52" s="431"/>
      <c r="J52" s="431"/>
      <c r="K52" s="431"/>
      <c r="L52" s="431"/>
      <c r="M52" s="431"/>
      <c r="N52" s="432"/>
    </row>
    <row r="53" spans="2:14" x14ac:dyDescent="0.3">
      <c r="B53" s="5"/>
      <c r="C53" s="6"/>
      <c r="D53" s="6"/>
      <c r="E53" s="6"/>
      <c r="F53" s="6"/>
      <c r="G53" s="6"/>
      <c r="H53" s="6"/>
      <c r="I53" s="6"/>
      <c r="J53" s="6"/>
      <c r="K53" s="6"/>
      <c r="L53" s="6"/>
      <c r="M53" s="6"/>
      <c r="N53" s="7"/>
    </row>
    <row r="54" spans="2:14" x14ac:dyDescent="0.3">
      <c r="B54" s="221" t="s">
        <v>468</v>
      </c>
      <c r="C54" s="222"/>
      <c r="D54" s="222"/>
      <c r="E54" s="222"/>
      <c r="F54" s="222"/>
      <c r="G54" s="222"/>
      <c r="H54" s="222"/>
      <c r="I54" s="222"/>
      <c r="J54" s="222"/>
      <c r="K54" s="222"/>
      <c r="L54" s="222"/>
      <c r="M54" s="222"/>
      <c r="N54" s="223"/>
    </row>
    <row r="55" spans="2:14" x14ac:dyDescent="0.3">
      <c r="B55" s="224" t="s">
        <v>495</v>
      </c>
      <c r="C55" s="225"/>
      <c r="D55" s="225"/>
      <c r="E55" s="225"/>
      <c r="F55" s="225"/>
      <c r="G55" s="225"/>
      <c r="H55" s="225"/>
      <c r="I55" s="225"/>
      <c r="J55" s="225"/>
      <c r="K55" s="225"/>
      <c r="L55" s="225"/>
      <c r="M55" s="225"/>
      <c r="N55" s="226"/>
    </row>
    <row r="56" spans="2:14" x14ac:dyDescent="0.3">
      <c r="B56" s="218"/>
      <c r="C56" s="219"/>
      <c r="D56" s="219"/>
      <c r="E56" s="219"/>
      <c r="F56" s="219"/>
      <c r="G56" s="219"/>
      <c r="H56" s="219"/>
      <c r="I56" s="219"/>
      <c r="J56" s="219"/>
      <c r="K56" s="219"/>
      <c r="L56" s="219"/>
      <c r="M56" s="219"/>
      <c r="N56" s="220"/>
    </row>
    <row r="57" spans="2:14" x14ac:dyDescent="0.3">
      <c r="B57" s="218"/>
      <c r="C57" s="219"/>
      <c r="D57" s="219"/>
      <c r="E57" s="219"/>
      <c r="F57" s="219"/>
      <c r="G57" s="219"/>
      <c r="H57" s="219"/>
      <c r="I57" s="219"/>
      <c r="J57" s="219"/>
      <c r="K57" s="219"/>
      <c r="L57" s="219"/>
      <c r="M57" s="219"/>
      <c r="N57" s="220"/>
    </row>
    <row r="58" spans="2:14" x14ac:dyDescent="0.3">
      <c r="B58" s="227"/>
      <c r="C58" s="228"/>
      <c r="D58" s="228"/>
      <c r="E58" s="228"/>
      <c r="F58" s="228"/>
      <c r="G58" s="228"/>
      <c r="H58" s="228"/>
      <c r="I58" s="228"/>
      <c r="J58" s="228"/>
      <c r="K58" s="228"/>
      <c r="L58" s="228"/>
      <c r="M58" s="228"/>
      <c r="N58" s="229"/>
    </row>
    <row r="59" spans="2:14" x14ac:dyDescent="0.3">
      <c r="B59" s="5"/>
      <c r="C59" s="6"/>
      <c r="D59" s="6"/>
      <c r="E59" s="6"/>
      <c r="F59" s="6"/>
      <c r="G59" s="6"/>
      <c r="H59" s="6"/>
      <c r="I59" s="6"/>
      <c r="J59" s="6"/>
      <c r="K59" s="6"/>
      <c r="L59" s="6"/>
      <c r="M59" s="6"/>
      <c r="N59" s="7"/>
    </row>
    <row r="60" spans="2:14" x14ac:dyDescent="0.3">
      <c r="B60" s="188" t="s">
        <v>465</v>
      </c>
      <c r="C60" s="318" t="s">
        <v>468</v>
      </c>
      <c r="D60" s="318"/>
      <c r="E60" s="318"/>
      <c r="F60" s="318"/>
      <c r="G60" s="318"/>
      <c r="H60" s="318"/>
      <c r="I60" s="318"/>
      <c r="J60" s="318"/>
      <c r="K60" s="318"/>
      <c r="L60" s="318"/>
      <c r="M60" s="318"/>
      <c r="N60" s="319"/>
    </row>
    <row r="61" spans="2:14" x14ac:dyDescent="0.3">
      <c r="B61" s="5"/>
      <c r="C61" s="6"/>
      <c r="D61" s="6"/>
      <c r="E61" s="6"/>
      <c r="F61" s="6"/>
      <c r="G61" s="6"/>
      <c r="H61" s="6"/>
      <c r="I61" s="6"/>
      <c r="J61" s="6"/>
      <c r="K61" s="6"/>
      <c r="L61" s="6"/>
      <c r="M61" s="6"/>
      <c r="N61" s="7"/>
    </row>
    <row r="62" spans="2:14" ht="15.75" customHeight="1" x14ac:dyDescent="0.3">
      <c r="B62" s="433" t="s">
        <v>6</v>
      </c>
      <c r="C62" s="314" t="s">
        <v>466</v>
      </c>
      <c r="D62" s="314"/>
      <c r="E62" s="314"/>
      <c r="F62" s="314"/>
      <c r="G62" s="314"/>
      <c r="H62" s="314"/>
      <c r="I62" s="314"/>
      <c r="J62" s="314"/>
      <c r="K62" s="314"/>
      <c r="L62" s="314"/>
      <c r="M62" s="314"/>
      <c r="N62" s="315"/>
    </row>
    <row r="63" spans="2:14" x14ac:dyDescent="0.3">
      <c r="B63" s="433"/>
      <c r="C63" s="314"/>
      <c r="D63" s="314"/>
      <c r="E63" s="314"/>
      <c r="F63" s="314"/>
      <c r="G63" s="314"/>
      <c r="H63" s="314"/>
      <c r="I63" s="314"/>
      <c r="J63" s="314"/>
      <c r="K63" s="314"/>
      <c r="L63" s="314"/>
      <c r="M63" s="314"/>
      <c r="N63" s="315"/>
    </row>
    <row r="64" spans="2:14" x14ac:dyDescent="0.3">
      <c r="B64" s="433"/>
      <c r="C64" s="314"/>
      <c r="D64" s="314"/>
      <c r="E64" s="314"/>
      <c r="F64" s="314"/>
      <c r="G64" s="314"/>
      <c r="H64" s="314"/>
      <c r="I64" s="314"/>
      <c r="J64" s="314"/>
      <c r="K64" s="314"/>
      <c r="L64" s="314"/>
      <c r="M64" s="314"/>
      <c r="N64" s="315"/>
    </row>
    <row r="65" spans="2:14" x14ac:dyDescent="0.3">
      <c r="B65" s="433"/>
      <c r="C65" s="314"/>
      <c r="D65" s="314"/>
      <c r="E65" s="314"/>
      <c r="F65" s="314"/>
      <c r="G65" s="314"/>
      <c r="H65" s="314"/>
      <c r="I65" s="314"/>
      <c r="J65" s="314"/>
      <c r="K65" s="314"/>
      <c r="L65" s="314"/>
      <c r="M65" s="314"/>
      <c r="N65" s="315"/>
    </row>
    <row r="66" spans="2:14" x14ac:dyDescent="0.3">
      <c r="B66" s="433"/>
      <c r="C66" s="314"/>
      <c r="D66" s="314"/>
      <c r="E66" s="314"/>
      <c r="F66" s="314"/>
      <c r="G66" s="314"/>
      <c r="H66" s="314"/>
      <c r="I66" s="314"/>
      <c r="J66" s="314"/>
      <c r="K66" s="314"/>
      <c r="L66" s="314"/>
      <c r="M66" s="314"/>
      <c r="N66" s="315"/>
    </row>
    <row r="67" spans="2:14" x14ac:dyDescent="0.3">
      <c r="B67" s="433"/>
      <c r="C67" s="314"/>
      <c r="D67" s="314"/>
      <c r="E67" s="314"/>
      <c r="F67" s="314"/>
      <c r="G67" s="314"/>
      <c r="H67" s="314"/>
      <c r="I67" s="314"/>
      <c r="J67" s="314"/>
      <c r="K67" s="314"/>
      <c r="L67" s="314"/>
      <c r="M67" s="314"/>
      <c r="N67" s="315"/>
    </row>
    <row r="68" spans="2:14" x14ac:dyDescent="0.3">
      <c r="B68" s="433"/>
      <c r="C68" s="314"/>
      <c r="D68" s="314"/>
      <c r="E68" s="314"/>
      <c r="F68" s="314"/>
      <c r="G68" s="314"/>
      <c r="H68" s="314"/>
      <c r="I68" s="314"/>
      <c r="J68" s="314"/>
      <c r="K68" s="314"/>
      <c r="L68" s="314"/>
      <c r="M68" s="314"/>
      <c r="N68" s="315"/>
    </row>
    <row r="69" spans="2:14" x14ac:dyDescent="0.3">
      <c r="B69" s="5"/>
      <c r="C69" s="6"/>
      <c r="D69" s="6"/>
      <c r="E69" s="6"/>
      <c r="F69" s="6"/>
      <c r="G69" s="6"/>
      <c r="H69" s="6"/>
      <c r="I69" s="6"/>
      <c r="J69" s="6"/>
      <c r="K69" s="6"/>
      <c r="L69" s="6"/>
      <c r="M69" s="6"/>
      <c r="N69" s="7"/>
    </row>
    <row r="70" spans="2:14" x14ac:dyDescent="0.3">
      <c r="B70" s="433" t="s">
        <v>6</v>
      </c>
      <c r="C70" s="310" t="s">
        <v>467</v>
      </c>
      <c r="D70" s="310"/>
      <c r="E70" s="310"/>
      <c r="F70" s="310"/>
      <c r="G70" s="310"/>
      <c r="H70" s="310"/>
      <c r="I70" s="310"/>
      <c r="J70" s="310"/>
      <c r="K70" s="310"/>
      <c r="L70" s="310"/>
      <c r="M70" s="310"/>
      <c r="N70" s="311"/>
    </row>
    <row r="71" spans="2:14" x14ac:dyDescent="0.3">
      <c r="B71" s="433"/>
      <c r="C71" s="310"/>
      <c r="D71" s="310"/>
      <c r="E71" s="310"/>
      <c r="F71" s="310"/>
      <c r="G71" s="310"/>
      <c r="H71" s="310"/>
      <c r="I71" s="310"/>
      <c r="J71" s="310"/>
      <c r="K71" s="310"/>
      <c r="L71" s="310"/>
      <c r="M71" s="310"/>
      <c r="N71" s="311"/>
    </row>
    <row r="72" spans="2:14" x14ac:dyDescent="0.3">
      <c r="B72" s="5"/>
      <c r="C72" s="6"/>
      <c r="D72" s="6"/>
      <c r="E72" s="6"/>
      <c r="F72" s="6"/>
      <c r="G72" s="6"/>
      <c r="H72" s="6"/>
      <c r="I72" s="6"/>
      <c r="J72" s="6"/>
      <c r="K72" s="6"/>
      <c r="L72" s="6"/>
      <c r="M72" s="6"/>
      <c r="N72" s="7"/>
    </row>
    <row r="73" spans="2:14" x14ac:dyDescent="0.3">
      <c r="B73" s="433" t="s">
        <v>6</v>
      </c>
      <c r="C73" s="247" t="s">
        <v>499</v>
      </c>
      <c r="D73" s="247"/>
      <c r="E73" s="247"/>
      <c r="F73" s="247"/>
      <c r="G73" s="247"/>
      <c r="H73" s="247"/>
      <c r="I73" s="247"/>
      <c r="J73" s="247"/>
      <c r="K73" s="247"/>
      <c r="L73" s="247"/>
      <c r="M73" s="247"/>
      <c r="N73" s="248"/>
    </row>
    <row r="74" spans="2:14" x14ac:dyDescent="0.3">
      <c r="B74" s="433"/>
      <c r="C74" s="247"/>
      <c r="D74" s="247"/>
      <c r="E74" s="247"/>
      <c r="F74" s="247"/>
      <c r="G74" s="247"/>
      <c r="H74" s="247"/>
      <c r="I74" s="247"/>
      <c r="J74" s="247"/>
      <c r="K74" s="247"/>
      <c r="L74" s="247"/>
      <c r="M74" s="247"/>
      <c r="N74" s="248"/>
    </row>
    <row r="75" spans="2:14" x14ac:dyDescent="0.3">
      <c r="B75" s="5"/>
      <c r="C75" s="6"/>
      <c r="D75" s="6"/>
      <c r="E75" s="6"/>
      <c r="F75" s="6"/>
      <c r="G75" s="6"/>
      <c r="H75" s="6"/>
      <c r="I75" s="6"/>
      <c r="J75" s="6"/>
      <c r="K75" s="6"/>
      <c r="L75" s="6"/>
      <c r="M75" s="6"/>
      <c r="N75" s="7"/>
    </row>
    <row r="76" spans="2:14" x14ac:dyDescent="0.3">
      <c r="B76" s="433" t="s">
        <v>6</v>
      </c>
      <c r="C76" s="316" t="s">
        <v>469</v>
      </c>
      <c r="D76" s="316"/>
      <c r="E76" s="316"/>
      <c r="F76" s="316"/>
      <c r="G76" s="316"/>
      <c r="H76" s="316"/>
      <c r="I76" s="316"/>
      <c r="J76" s="316"/>
      <c r="K76" s="316"/>
      <c r="L76" s="316"/>
      <c r="M76" s="316"/>
      <c r="N76" s="317"/>
    </row>
    <row r="77" spans="2:14" x14ac:dyDescent="0.3">
      <c r="B77" s="433"/>
      <c r="C77" s="316"/>
      <c r="D77" s="316"/>
      <c r="E77" s="316"/>
      <c r="F77" s="316"/>
      <c r="G77" s="316"/>
      <c r="H77" s="316"/>
      <c r="I77" s="316"/>
      <c r="J77" s="316"/>
      <c r="K77" s="316"/>
      <c r="L77" s="316"/>
      <c r="M77" s="316"/>
      <c r="N77" s="317"/>
    </row>
    <row r="78" spans="2:14" x14ac:dyDescent="0.3">
      <c r="B78" s="5"/>
      <c r="C78" s="6"/>
      <c r="D78" s="6"/>
      <c r="E78" s="6"/>
      <c r="F78" s="6"/>
      <c r="G78" s="6"/>
      <c r="H78" s="6"/>
      <c r="I78" s="6"/>
      <c r="J78" s="6"/>
      <c r="K78" s="6"/>
      <c r="L78" s="6"/>
      <c r="M78" s="6"/>
      <c r="N78" s="7"/>
    </row>
    <row r="79" spans="2:14" x14ac:dyDescent="0.3">
      <c r="B79" s="433" t="s">
        <v>6</v>
      </c>
      <c r="C79" s="247" t="s">
        <v>470</v>
      </c>
      <c r="D79" s="247"/>
      <c r="E79" s="247"/>
      <c r="F79" s="247"/>
      <c r="G79" s="247"/>
      <c r="H79" s="247"/>
      <c r="I79" s="247"/>
      <c r="J79" s="247"/>
      <c r="K79" s="247"/>
      <c r="L79" s="247"/>
      <c r="M79" s="247"/>
      <c r="N79" s="248"/>
    </row>
    <row r="80" spans="2:14" x14ac:dyDescent="0.3">
      <c r="B80" s="433"/>
      <c r="C80" s="247"/>
      <c r="D80" s="247"/>
      <c r="E80" s="247"/>
      <c r="F80" s="247"/>
      <c r="G80" s="247"/>
      <c r="H80" s="247"/>
      <c r="I80" s="247"/>
      <c r="J80" s="247"/>
      <c r="K80" s="247"/>
      <c r="L80" s="247"/>
      <c r="M80" s="247"/>
      <c r="N80" s="248"/>
    </row>
    <row r="81" spans="2:14" x14ac:dyDescent="0.3">
      <c r="B81" s="5"/>
      <c r="C81" s="6"/>
      <c r="D81" s="6"/>
      <c r="E81" s="6"/>
      <c r="F81" s="6"/>
      <c r="G81" s="6"/>
      <c r="H81" s="6"/>
      <c r="I81" s="6"/>
      <c r="J81" s="6"/>
      <c r="K81" s="6"/>
      <c r="L81" s="6"/>
      <c r="M81" s="6"/>
      <c r="N81" s="7"/>
    </row>
    <row r="82" spans="2:14" x14ac:dyDescent="0.3">
      <c r="B82" s="433" t="s">
        <v>6</v>
      </c>
      <c r="C82" s="247" t="s">
        <v>471</v>
      </c>
      <c r="D82" s="247"/>
      <c r="E82" s="247"/>
      <c r="F82" s="247"/>
      <c r="G82" s="247"/>
      <c r="H82" s="247"/>
      <c r="I82" s="247"/>
      <c r="J82" s="247"/>
      <c r="K82" s="247"/>
      <c r="L82" s="247"/>
      <c r="M82" s="247"/>
      <c r="N82" s="248"/>
    </row>
    <row r="83" spans="2:14" x14ac:dyDescent="0.3">
      <c r="B83" s="433"/>
      <c r="C83" s="247"/>
      <c r="D83" s="247"/>
      <c r="E83" s="247"/>
      <c r="F83" s="247"/>
      <c r="G83" s="247"/>
      <c r="H83" s="247"/>
      <c r="I83" s="247"/>
      <c r="J83" s="247"/>
      <c r="K83" s="247"/>
      <c r="L83" s="247"/>
      <c r="M83" s="247"/>
      <c r="N83" s="248"/>
    </row>
    <row r="84" spans="2:14" x14ac:dyDescent="0.3">
      <c r="B84" s="5"/>
      <c r="C84" s="6"/>
      <c r="D84" s="6"/>
      <c r="E84" s="6"/>
      <c r="F84" s="6"/>
      <c r="G84" s="6"/>
      <c r="H84" s="6"/>
      <c r="I84" s="6"/>
      <c r="J84" s="6"/>
      <c r="K84" s="6"/>
      <c r="L84" s="6"/>
      <c r="M84" s="6"/>
      <c r="N84" s="7"/>
    </row>
    <row r="85" spans="2:14" ht="15.75" customHeight="1" x14ac:dyDescent="0.3">
      <c r="B85" s="433" t="s">
        <v>6</v>
      </c>
      <c r="C85" s="247" t="s">
        <v>472</v>
      </c>
      <c r="D85" s="247"/>
      <c r="E85" s="247"/>
      <c r="F85" s="247"/>
      <c r="G85" s="247"/>
      <c r="H85" s="247"/>
      <c r="I85" s="247"/>
      <c r="J85" s="247"/>
      <c r="K85" s="247"/>
      <c r="L85" s="247"/>
      <c r="M85" s="247"/>
      <c r="N85" s="248"/>
    </row>
    <row r="86" spans="2:14" x14ac:dyDescent="0.3">
      <c r="B86" s="433"/>
      <c r="C86" s="247"/>
      <c r="D86" s="247"/>
      <c r="E86" s="247"/>
      <c r="F86" s="247"/>
      <c r="G86" s="247"/>
      <c r="H86" s="247"/>
      <c r="I86" s="247"/>
      <c r="J86" s="247"/>
      <c r="K86" s="247"/>
      <c r="L86" s="247"/>
      <c r="M86" s="247"/>
      <c r="N86" s="248"/>
    </row>
    <row r="87" spans="2:14" x14ac:dyDescent="0.3">
      <c r="B87" s="433"/>
      <c r="C87" s="247"/>
      <c r="D87" s="247"/>
      <c r="E87" s="247"/>
      <c r="F87" s="247"/>
      <c r="G87" s="247"/>
      <c r="H87" s="247"/>
      <c r="I87" s="247"/>
      <c r="J87" s="247"/>
      <c r="K87" s="247"/>
      <c r="L87" s="247"/>
      <c r="M87" s="247"/>
      <c r="N87" s="248"/>
    </row>
    <row r="88" spans="2:14" x14ac:dyDescent="0.3">
      <c r="B88" s="433"/>
      <c r="C88" s="247"/>
      <c r="D88" s="247"/>
      <c r="E88" s="247"/>
      <c r="F88" s="247"/>
      <c r="G88" s="247"/>
      <c r="H88" s="247"/>
      <c r="I88" s="247"/>
      <c r="J88" s="247"/>
      <c r="K88" s="247"/>
      <c r="L88" s="247"/>
      <c r="M88" s="247"/>
      <c r="N88" s="248"/>
    </row>
    <row r="89" spans="2:14" x14ac:dyDescent="0.3">
      <c r="B89" s="5"/>
      <c r="C89" s="6"/>
      <c r="D89" s="6"/>
      <c r="E89" s="6"/>
      <c r="F89" s="6"/>
      <c r="G89" s="6"/>
      <c r="H89" s="6"/>
      <c r="I89" s="6"/>
      <c r="J89" s="6"/>
      <c r="K89" s="6"/>
      <c r="L89" s="6"/>
      <c r="M89" s="6"/>
      <c r="N89" s="7"/>
    </row>
    <row r="90" spans="2:14" x14ac:dyDescent="0.3">
      <c r="B90" s="433" t="s">
        <v>6</v>
      </c>
      <c r="C90" s="247" t="s">
        <v>473</v>
      </c>
      <c r="D90" s="247"/>
      <c r="E90" s="247"/>
      <c r="F90" s="247"/>
      <c r="G90" s="247"/>
      <c r="H90" s="247"/>
      <c r="I90" s="247"/>
      <c r="J90" s="247"/>
      <c r="K90" s="247"/>
      <c r="L90" s="247"/>
      <c r="M90" s="247"/>
      <c r="N90" s="248"/>
    </row>
    <row r="91" spans="2:14" x14ac:dyDescent="0.3">
      <c r="B91" s="433"/>
      <c r="C91" s="247"/>
      <c r="D91" s="247"/>
      <c r="E91" s="247"/>
      <c r="F91" s="247"/>
      <c r="G91" s="247"/>
      <c r="H91" s="247"/>
      <c r="I91" s="247"/>
      <c r="J91" s="247"/>
      <c r="K91" s="247"/>
      <c r="L91" s="247"/>
      <c r="M91" s="247"/>
      <c r="N91" s="248"/>
    </row>
    <row r="92" spans="2:14" x14ac:dyDescent="0.3">
      <c r="B92" s="433"/>
      <c r="C92" s="247"/>
      <c r="D92" s="247"/>
      <c r="E92" s="247"/>
      <c r="F92" s="247"/>
      <c r="G92" s="247"/>
      <c r="H92" s="247"/>
      <c r="I92" s="247"/>
      <c r="J92" s="247"/>
      <c r="K92" s="247"/>
      <c r="L92" s="247"/>
      <c r="M92" s="247"/>
      <c r="N92" s="248"/>
    </row>
    <row r="93" spans="2:14" x14ac:dyDescent="0.3">
      <c r="B93" s="433"/>
      <c r="C93" s="247"/>
      <c r="D93" s="247"/>
      <c r="E93" s="247"/>
      <c r="F93" s="247"/>
      <c r="G93" s="247"/>
      <c r="H93" s="247"/>
      <c r="I93" s="247"/>
      <c r="J93" s="247"/>
      <c r="K93" s="247"/>
      <c r="L93" s="247"/>
      <c r="M93" s="247"/>
      <c r="N93" s="248"/>
    </row>
    <row r="94" spans="2:14" x14ac:dyDescent="0.3">
      <c r="B94" s="433"/>
      <c r="C94" s="247"/>
      <c r="D94" s="247"/>
      <c r="E94" s="247"/>
      <c r="F94" s="247"/>
      <c r="G94" s="247"/>
      <c r="H94" s="247"/>
      <c r="I94" s="247"/>
      <c r="J94" s="247"/>
      <c r="K94" s="247"/>
      <c r="L94" s="247"/>
      <c r="M94" s="247"/>
      <c r="N94" s="248"/>
    </row>
    <row r="95" spans="2:14" x14ac:dyDescent="0.3">
      <c r="B95" s="433"/>
      <c r="C95" s="247"/>
      <c r="D95" s="247"/>
      <c r="E95" s="247"/>
      <c r="F95" s="247"/>
      <c r="G95" s="247"/>
      <c r="H95" s="247"/>
      <c r="I95" s="247"/>
      <c r="J95" s="247"/>
      <c r="K95" s="247"/>
      <c r="L95" s="247"/>
      <c r="M95" s="247"/>
      <c r="N95" s="248"/>
    </row>
    <row r="96" spans="2:14" x14ac:dyDescent="0.3">
      <c r="B96" s="433"/>
      <c r="C96" s="247"/>
      <c r="D96" s="247"/>
      <c r="E96" s="247"/>
      <c r="F96" s="247"/>
      <c r="G96" s="247"/>
      <c r="H96" s="247"/>
      <c r="I96" s="247"/>
      <c r="J96" s="247"/>
      <c r="K96" s="247"/>
      <c r="L96" s="247"/>
      <c r="M96" s="247"/>
      <c r="N96" s="248"/>
    </row>
    <row r="97" spans="2:14" x14ac:dyDescent="0.3">
      <c r="B97" s="5"/>
      <c r="C97" s="6"/>
      <c r="D97" s="6"/>
      <c r="E97" s="6"/>
      <c r="F97" s="6"/>
      <c r="G97" s="6"/>
      <c r="H97" s="6"/>
      <c r="I97" s="6"/>
      <c r="J97" s="6"/>
      <c r="K97" s="6"/>
      <c r="L97" s="6"/>
      <c r="M97" s="6"/>
      <c r="N97" s="7"/>
    </row>
    <row r="98" spans="2:14" ht="15.75" customHeight="1" x14ac:dyDescent="0.3">
      <c r="B98" s="433" t="s">
        <v>6</v>
      </c>
      <c r="C98" s="247" t="s">
        <v>474</v>
      </c>
      <c r="D98" s="247"/>
      <c r="E98" s="247"/>
      <c r="F98" s="247"/>
      <c r="G98" s="247"/>
      <c r="H98" s="247"/>
      <c r="I98" s="247"/>
      <c r="J98" s="247"/>
      <c r="K98" s="247"/>
      <c r="L98" s="247"/>
      <c r="M98" s="247"/>
      <c r="N98" s="248"/>
    </row>
    <row r="99" spans="2:14" x14ac:dyDescent="0.3">
      <c r="B99" s="433"/>
      <c r="C99" s="247"/>
      <c r="D99" s="247"/>
      <c r="E99" s="247"/>
      <c r="F99" s="247"/>
      <c r="G99" s="247"/>
      <c r="H99" s="247"/>
      <c r="I99" s="247"/>
      <c r="J99" s="247"/>
      <c r="K99" s="247"/>
      <c r="L99" s="247"/>
      <c r="M99" s="247"/>
      <c r="N99" s="248"/>
    </row>
    <row r="100" spans="2:14" x14ac:dyDescent="0.3">
      <c r="B100" s="433"/>
      <c r="C100" s="247"/>
      <c r="D100" s="247"/>
      <c r="E100" s="247"/>
      <c r="F100" s="247"/>
      <c r="G100" s="247"/>
      <c r="H100" s="247"/>
      <c r="I100" s="247"/>
      <c r="J100" s="247"/>
      <c r="K100" s="247"/>
      <c r="L100" s="247"/>
      <c r="M100" s="247"/>
      <c r="N100" s="248"/>
    </row>
    <row r="101" spans="2:14" x14ac:dyDescent="0.3">
      <c r="B101" s="433"/>
      <c r="C101" s="247"/>
      <c r="D101" s="247"/>
      <c r="E101" s="247"/>
      <c r="F101" s="247"/>
      <c r="G101" s="247"/>
      <c r="H101" s="247"/>
      <c r="I101" s="247"/>
      <c r="J101" s="247"/>
      <c r="K101" s="247"/>
      <c r="L101" s="247"/>
      <c r="M101" s="247"/>
      <c r="N101" s="248"/>
    </row>
    <row r="102" spans="2:14" x14ac:dyDescent="0.3">
      <c r="B102" s="5"/>
      <c r="C102" s="189"/>
      <c r="D102" s="189"/>
      <c r="E102" s="189"/>
      <c r="F102" s="189"/>
      <c r="G102" s="189"/>
      <c r="H102" s="189"/>
      <c r="I102" s="189"/>
      <c r="J102" s="189"/>
      <c r="K102" s="189"/>
      <c r="L102" s="189"/>
      <c r="M102" s="189"/>
      <c r="N102" s="190"/>
    </row>
    <row r="103" spans="2:14" x14ac:dyDescent="0.3">
      <c r="B103" s="433" t="s">
        <v>6</v>
      </c>
      <c r="C103" s="247" t="s">
        <v>475</v>
      </c>
      <c r="D103" s="247"/>
      <c r="E103" s="247"/>
      <c r="F103" s="247"/>
      <c r="G103" s="247"/>
      <c r="H103" s="247"/>
      <c r="I103" s="247"/>
      <c r="J103" s="247"/>
      <c r="K103" s="247"/>
      <c r="L103" s="247"/>
      <c r="M103" s="247"/>
      <c r="N103" s="248"/>
    </row>
    <row r="104" spans="2:14" x14ac:dyDescent="0.3">
      <c r="B104" s="433"/>
      <c r="C104" s="247"/>
      <c r="D104" s="247"/>
      <c r="E104" s="247"/>
      <c r="F104" s="247"/>
      <c r="G104" s="247"/>
      <c r="H104" s="247"/>
      <c r="I104" s="247"/>
      <c r="J104" s="247"/>
      <c r="K104" s="247"/>
      <c r="L104" s="247"/>
      <c r="M104" s="247"/>
      <c r="N104" s="248"/>
    </row>
    <row r="105" spans="2:14" x14ac:dyDescent="0.3">
      <c r="B105" s="433"/>
      <c r="C105" s="247"/>
      <c r="D105" s="247"/>
      <c r="E105" s="247"/>
      <c r="F105" s="247"/>
      <c r="G105" s="247"/>
      <c r="H105" s="247"/>
      <c r="I105" s="247"/>
      <c r="J105" s="247"/>
      <c r="K105" s="247"/>
      <c r="L105" s="247"/>
      <c r="M105" s="247"/>
      <c r="N105" s="248"/>
    </row>
    <row r="106" spans="2:14" x14ac:dyDescent="0.3">
      <c r="B106" s="5"/>
      <c r="C106" s="6"/>
      <c r="D106" s="6"/>
      <c r="E106" s="6"/>
      <c r="F106" s="6"/>
      <c r="G106" s="6"/>
      <c r="H106" s="6"/>
      <c r="I106" s="6"/>
      <c r="J106" s="6"/>
      <c r="K106" s="6"/>
      <c r="L106" s="6"/>
      <c r="M106" s="6"/>
      <c r="N106" s="7"/>
    </row>
    <row r="107" spans="2:14" ht="15.75" customHeight="1" x14ac:dyDescent="0.3">
      <c r="B107" s="433" t="s">
        <v>6</v>
      </c>
      <c r="C107" s="310" t="s">
        <v>476</v>
      </c>
      <c r="D107" s="310"/>
      <c r="E107" s="310"/>
      <c r="F107" s="310"/>
      <c r="G107" s="310"/>
      <c r="H107" s="310"/>
      <c r="I107" s="310"/>
      <c r="J107" s="310"/>
      <c r="K107" s="310"/>
      <c r="L107" s="310"/>
      <c r="M107" s="310"/>
      <c r="N107" s="311"/>
    </row>
    <row r="108" spans="2:14" x14ac:dyDescent="0.3">
      <c r="B108" s="433"/>
      <c r="C108" s="310"/>
      <c r="D108" s="310"/>
      <c r="E108" s="310"/>
      <c r="F108" s="310"/>
      <c r="G108" s="310"/>
      <c r="H108" s="310"/>
      <c r="I108" s="310"/>
      <c r="J108" s="310"/>
      <c r="K108" s="310"/>
      <c r="L108" s="310"/>
      <c r="M108" s="310"/>
      <c r="N108" s="311"/>
    </row>
    <row r="109" spans="2:14" x14ac:dyDescent="0.3">
      <c r="B109" s="433"/>
      <c r="C109" s="310"/>
      <c r="D109" s="310"/>
      <c r="E109" s="310"/>
      <c r="F109" s="310"/>
      <c r="G109" s="310"/>
      <c r="H109" s="310"/>
      <c r="I109" s="310"/>
      <c r="J109" s="310"/>
      <c r="K109" s="310"/>
      <c r="L109" s="310"/>
      <c r="M109" s="310"/>
      <c r="N109" s="311"/>
    </row>
    <row r="110" spans="2:14" x14ac:dyDescent="0.3">
      <c r="B110" s="433"/>
      <c r="C110" s="310"/>
      <c r="D110" s="310"/>
      <c r="E110" s="310"/>
      <c r="F110" s="310"/>
      <c r="G110" s="310"/>
      <c r="H110" s="310"/>
      <c r="I110" s="310"/>
      <c r="J110" s="310"/>
      <c r="K110" s="310"/>
      <c r="L110" s="310"/>
      <c r="M110" s="310"/>
      <c r="N110" s="311"/>
    </row>
    <row r="111" spans="2:14" x14ac:dyDescent="0.3">
      <c r="B111" s="433"/>
      <c r="C111" s="191"/>
      <c r="D111" s="191"/>
      <c r="E111" s="191"/>
      <c r="F111" s="191"/>
      <c r="G111" s="191"/>
      <c r="H111" s="191"/>
      <c r="I111" s="191"/>
      <c r="J111" s="191"/>
      <c r="K111" s="191"/>
      <c r="L111" s="191"/>
      <c r="M111" s="191"/>
      <c r="N111" s="192"/>
    </row>
    <row r="112" spans="2:14" ht="15.75" customHeight="1" x14ac:dyDescent="0.3">
      <c r="B112" s="433"/>
      <c r="C112" s="312" t="s">
        <v>477</v>
      </c>
      <c r="D112" s="312"/>
      <c r="E112" s="312"/>
      <c r="F112" s="312"/>
      <c r="G112" s="312"/>
      <c r="H112" s="312"/>
      <c r="I112" s="312"/>
      <c r="J112" s="312"/>
      <c r="K112" s="312"/>
      <c r="L112" s="312"/>
      <c r="M112" s="312"/>
      <c r="N112" s="313"/>
    </row>
    <row r="113" spans="2:14" x14ac:dyDescent="0.3">
      <c r="B113" s="433"/>
      <c r="C113" s="312"/>
      <c r="D113" s="312"/>
      <c r="E113" s="312"/>
      <c r="F113" s="312"/>
      <c r="G113" s="312"/>
      <c r="H113" s="312"/>
      <c r="I113" s="312"/>
      <c r="J113" s="312"/>
      <c r="K113" s="312"/>
      <c r="L113" s="312"/>
      <c r="M113" s="312"/>
      <c r="N113" s="313"/>
    </row>
    <row r="114" spans="2:14" x14ac:dyDescent="0.3">
      <c r="B114" s="433"/>
      <c r="C114" s="312"/>
      <c r="D114" s="312"/>
      <c r="E114" s="312"/>
      <c r="F114" s="312"/>
      <c r="G114" s="312"/>
      <c r="H114" s="312"/>
      <c r="I114" s="312"/>
      <c r="J114" s="312"/>
      <c r="K114" s="312"/>
      <c r="L114" s="312"/>
      <c r="M114" s="312"/>
      <c r="N114" s="313"/>
    </row>
    <row r="115" spans="2:14" x14ac:dyDescent="0.3">
      <c r="B115" s="433"/>
      <c r="C115" s="312"/>
      <c r="D115" s="312"/>
      <c r="E115" s="312"/>
      <c r="F115" s="312"/>
      <c r="G115" s="312"/>
      <c r="H115" s="312"/>
      <c r="I115" s="312"/>
      <c r="J115" s="312"/>
      <c r="K115" s="312"/>
      <c r="L115" s="312"/>
      <c r="M115" s="312"/>
      <c r="N115" s="313"/>
    </row>
    <row r="116" spans="2:14" x14ac:dyDescent="0.3">
      <c r="B116" s="433"/>
      <c r="C116" s="191"/>
      <c r="D116" s="191"/>
      <c r="E116" s="191"/>
      <c r="F116" s="191"/>
      <c r="G116" s="191"/>
      <c r="H116" s="191"/>
      <c r="I116" s="191"/>
      <c r="J116" s="191"/>
      <c r="K116" s="191"/>
      <c r="L116" s="191"/>
      <c r="M116" s="191"/>
      <c r="N116" s="192"/>
    </row>
    <row r="117" spans="2:14" x14ac:dyDescent="0.3">
      <c r="B117" s="433"/>
      <c r="C117" s="193" t="s">
        <v>478</v>
      </c>
      <c r="D117" s="191"/>
      <c r="E117" s="191"/>
      <c r="F117" s="191"/>
      <c r="G117" s="191"/>
      <c r="H117" s="191"/>
      <c r="I117" s="191"/>
      <c r="J117" s="191"/>
      <c r="K117" s="191"/>
      <c r="L117" s="191"/>
      <c r="M117" s="191"/>
      <c r="N117" s="192"/>
    </row>
    <row r="118" spans="2:14" x14ac:dyDescent="0.3">
      <c r="B118" s="5"/>
      <c r="C118" s="6"/>
      <c r="D118" s="6"/>
      <c r="E118" s="6"/>
      <c r="F118" s="6"/>
      <c r="G118" s="6"/>
      <c r="H118" s="6"/>
      <c r="I118" s="6"/>
      <c r="J118" s="6"/>
      <c r="K118" s="6"/>
      <c r="L118" s="6"/>
      <c r="M118" s="6"/>
      <c r="N118" s="7"/>
    </row>
    <row r="119" spans="2:14" x14ac:dyDescent="0.3">
      <c r="B119" s="433" t="s">
        <v>6</v>
      </c>
      <c r="C119" s="310" t="s">
        <v>479</v>
      </c>
      <c r="D119" s="310"/>
      <c r="E119" s="310"/>
      <c r="F119" s="310"/>
      <c r="G119" s="310"/>
      <c r="H119" s="310"/>
      <c r="I119" s="310"/>
      <c r="J119" s="310"/>
      <c r="K119" s="310"/>
      <c r="L119" s="310"/>
      <c r="M119" s="310"/>
      <c r="N119" s="311"/>
    </row>
    <row r="120" spans="2:14" x14ac:dyDescent="0.3">
      <c r="B120" s="433"/>
      <c r="C120" s="310"/>
      <c r="D120" s="310"/>
      <c r="E120" s="310"/>
      <c r="F120" s="310"/>
      <c r="G120" s="310"/>
      <c r="H120" s="310"/>
      <c r="I120" s="310"/>
      <c r="J120" s="310"/>
      <c r="K120" s="310"/>
      <c r="L120" s="310"/>
      <c r="M120" s="310"/>
      <c r="N120" s="311"/>
    </row>
    <row r="121" spans="2:14" x14ac:dyDescent="0.3">
      <c r="B121" s="433"/>
      <c r="C121" s="310"/>
      <c r="D121" s="310"/>
      <c r="E121" s="310"/>
      <c r="F121" s="310"/>
      <c r="G121" s="310"/>
      <c r="H121" s="310"/>
      <c r="I121" s="310"/>
      <c r="J121" s="310"/>
      <c r="K121" s="310"/>
      <c r="L121" s="310"/>
      <c r="M121" s="310"/>
      <c r="N121" s="311"/>
    </row>
    <row r="122" spans="2:14" x14ac:dyDescent="0.3">
      <c r="B122" s="5"/>
      <c r="C122" s="6"/>
      <c r="D122" s="6"/>
      <c r="E122" s="6"/>
      <c r="F122" s="6"/>
      <c r="G122" s="6"/>
      <c r="H122" s="6"/>
      <c r="I122" s="6"/>
      <c r="J122" s="6"/>
      <c r="K122" s="6"/>
      <c r="L122" s="6"/>
      <c r="M122" s="6"/>
      <c r="N122" s="7"/>
    </row>
    <row r="123" spans="2:14" x14ac:dyDescent="0.3">
      <c r="B123" s="433" t="s">
        <v>6</v>
      </c>
      <c r="C123" s="310" t="s">
        <v>480</v>
      </c>
      <c r="D123" s="310"/>
      <c r="E123" s="310"/>
      <c r="F123" s="310"/>
      <c r="G123" s="310"/>
      <c r="H123" s="310"/>
      <c r="I123" s="310"/>
      <c r="J123" s="310"/>
      <c r="K123" s="310"/>
      <c r="L123" s="310"/>
      <c r="M123" s="310"/>
      <c r="N123" s="311"/>
    </row>
    <row r="124" spans="2:14" x14ac:dyDescent="0.3">
      <c r="B124" s="433"/>
      <c r="C124" s="310"/>
      <c r="D124" s="310"/>
      <c r="E124" s="310"/>
      <c r="F124" s="310"/>
      <c r="G124" s="310"/>
      <c r="H124" s="310"/>
      <c r="I124" s="310"/>
      <c r="J124" s="310"/>
      <c r="K124" s="310"/>
      <c r="L124" s="310"/>
      <c r="M124" s="310"/>
      <c r="N124" s="311"/>
    </row>
    <row r="125" spans="2:14" x14ac:dyDescent="0.3">
      <c r="B125" s="5"/>
      <c r="C125" s="6"/>
      <c r="D125" s="6"/>
      <c r="E125" s="6"/>
      <c r="F125" s="6"/>
      <c r="G125" s="6"/>
      <c r="H125" s="6"/>
      <c r="I125" s="6"/>
      <c r="J125" s="6"/>
      <c r="K125" s="6"/>
      <c r="L125" s="6"/>
      <c r="M125" s="6"/>
      <c r="N125" s="7"/>
    </row>
    <row r="126" spans="2:14" x14ac:dyDescent="0.3">
      <c r="B126" s="433" t="s">
        <v>6</v>
      </c>
      <c r="C126" s="247" t="s">
        <v>481</v>
      </c>
      <c r="D126" s="247"/>
      <c r="E126" s="247"/>
      <c r="F126" s="247"/>
      <c r="G126" s="247"/>
      <c r="H126" s="247"/>
      <c r="I126" s="247"/>
      <c r="J126" s="247"/>
      <c r="K126" s="247"/>
      <c r="L126" s="247"/>
      <c r="M126" s="247"/>
      <c r="N126" s="248"/>
    </row>
    <row r="127" spans="2:14" x14ac:dyDescent="0.3">
      <c r="B127" s="433"/>
      <c r="C127" s="247"/>
      <c r="D127" s="247"/>
      <c r="E127" s="247"/>
      <c r="F127" s="247"/>
      <c r="G127" s="247"/>
      <c r="H127" s="247"/>
      <c r="I127" s="247"/>
      <c r="J127" s="247"/>
      <c r="K127" s="247"/>
      <c r="L127" s="247"/>
      <c r="M127" s="247"/>
      <c r="N127" s="248"/>
    </row>
    <row r="128" spans="2:14" x14ac:dyDescent="0.3">
      <c r="B128" s="5"/>
      <c r="C128" s="6"/>
      <c r="D128" s="6"/>
      <c r="E128" s="6"/>
      <c r="F128" s="6"/>
      <c r="G128" s="6"/>
      <c r="H128" s="6"/>
      <c r="I128" s="6"/>
      <c r="J128" s="6"/>
      <c r="K128" s="6"/>
      <c r="L128" s="6"/>
      <c r="M128" s="6"/>
      <c r="N128" s="7"/>
    </row>
    <row r="129" spans="2:14" ht="15.75" customHeight="1" x14ac:dyDescent="0.3">
      <c r="B129" s="433" t="s">
        <v>6</v>
      </c>
      <c r="C129" s="247" t="s">
        <v>482</v>
      </c>
      <c r="D129" s="247"/>
      <c r="E129" s="247"/>
      <c r="F129" s="247"/>
      <c r="G129" s="247"/>
      <c r="H129" s="247"/>
      <c r="I129" s="247"/>
      <c r="J129" s="247"/>
      <c r="K129" s="247"/>
      <c r="L129" s="247"/>
      <c r="M129" s="247"/>
      <c r="N129" s="248"/>
    </row>
    <row r="130" spans="2:14" x14ac:dyDescent="0.3">
      <c r="B130" s="433"/>
      <c r="C130" s="247"/>
      <c r="D130" s="247"/>
      <c r="E130" s="247"/>
      <c r="F130" s="247"/>
      <c r="G130" s="247"/>
      <c r="H130" s="247"/>
      <c r="I130" s="247"/>
      <c r="J130" s="247"/>
      <c r="K130" s="247"/>
      <c r="L130" s="247"/>
      <c r="M130" s="247"/>
      <c r="N130" s="248"/>
    </row>
    <row r="131" spans="2:14" x14ac:dyDescent="0.3">
      <c r="B131" s="433"/>
      <c r="C131" s="247"/>
      <c r="D131" s="247"/>
      <c r="E131" s="247"/>
      <c r="F131" s="247"/>
      <c r="G131" s="247"/>
      <c r="H131" s="247"/>
      <c r="I131" s="247"/>
      <c r="J131" s="247"/>
      <c r="K131" s="247"/>
      <c r="L131" s="247"/>
      <c r="M131" s="247"/>
      <c r="N131" s="248"/>
    </row>
    <row r="132" spans="2:14" x14ac:dyDescent="0.3">
      <c r="B132" s="5"/>
      <c r="C132" s="6"/>
      <c r="D132" s="6"/>
      <c r="E132" s="6"/>
      <c r="F132" s="6"/>
      <c r="G132" s="6"/>
      <c r="H132" s="6"/>
      <c r="I132" s="6"/>
      <c r="J132" s="6"/>
      <c r="K132" s="6"/>
      <c r="L132" s="6"/>
      <c r="M132" s="6"/>
      <c r="N132" s="7"/>
    </row>
    <row r="133" spans="2:14" x14ac:dyDescent="0.3">
      <c r="B133" s="433" t="s">
        <v>6</v>
      </c>
      <c r="C133" s="310" t="s">
        <v>483</v>
      </c>
      <c r="D133" s="310"/>
      <c r="E133" s="310"/>
      <c r="F133" s="310"/>
      <c r="G133" s="310"/>
      <c r="H133" s="310"/>
      <c r="I133" s="310"/>
      <c r="J133" s="310"/>
      <c r="K133" s="310"/>
      <c r="L133" s="310"/>
      <c r="M133" s="310"/>
      <c r="N133" s="311"/>
    </row>
    <row r="134" spans="2:14" x14ac:dyDescent="0.3">
      <c r="B134" s="433"/>
      <c r="C134" s="310"/>
      <c r="D134" s="310"/>
      <c r="E134" s="310"/>
      <c r="F134" s="310"/>
      <c r="G134" s="310"/>
      <c r="H134" s="310"/>
      <c r="I134" s="310"/>
      <c r="J134" s="310"/>
      <c r="K134" s="310"/>
      <c r="L134" s="310"/>
      <c r="M134" s="310"/>
      <c r="N134" s="311"/>
    </row>
    <row r="135" spans="2:14" x14ac:dyDescent="0.3">
      <c r="B135" s="433"/>
      <c r="C135" s="310"/>
      <c r="D135" s="310"/>
      <c r="E135" s="310"/>
      <c r="F135" s="310"/>
      <c r="G135" s="310"/>
      <c r="H135" s="310"/>
      <c r="I135" s="310"/>
      <c r="J135" s="310"/>
      <c r="K135" s="310"/>
      <c r="L135" s="310"/>
      <c r="M135" s="310"/>
      <c r="N135" s="311"/>
    </row>
    <row r="136" spans="2:14" x14ac:dyDescent="0.3">
      <c r="B136" s="5"/>
      <c r="C136" s="6"/>
      <c r="D136" s="6"/>
      <c r="E136" s="6"/>
      <c r="F136" s="6"/>
      <c r="G136" s="6"/>
      <c r="H136" s="6"/>
      <c r="I136" s="6"/>
      <c r="J136" s="6"/>
      <c r="K136" s="6"/>
      <c r="L136" s="6"/>
      <c r="M136" s="6"/>
      <c r="N136" s="7"/>
    </row>
    <row r="137" spans="2:14" x14ac:dyDescent="0.3">
      <c r="B137" s="433" t="s">
        <v>6</v>
      </c>
      <c r="C137" s="247" t="s">
        <v>484</v>
      </c>
      <c r="D137" s="247"/>
      <c r="E137" s="247"/>
      <c r="F137" s="247"/>
      <c r="G137" s="247"/>
      <c r="H137" s="247"/>
      <c r="I137" s="247"/>
      <c r="J137" s="247"/>
      <c r="K137" s="247"/>
      <c r="L137" s="247"/>
      <c r="M137" s="247"/>
      <c r="N137" s="248"/>
    </row>
    <row r="138" spans="2:14" x14ac:dyDescent="0.3">
      <c r="B138" s="433"/>
      <c r="C138" s="247"/>
      <c r="D138" s="247"/>
      <c r="E138" s="247"/>
      <c r="F138" s="247"/>
      <c r="G138" s="247"/>
      <c r="H138" s="247"/>
      <c r="I138" s="247"/>
      <c r="J138" s="247"/>
      <c r="K138" s="247"/>
      <c r="L138" s="247"/>
      <c r="M138" s="247"/>
      <c r="N138" s="248"/>
    </row>
    <row r="139" spans="2:14" x14ac:dyDescent="0.3">
      <c r="B139" s="5"/>
      <c r="C139" s="6"/>
      <c r="D139" s="6"/>
      <c r="E139" s="6"/>
      <c r="F139" s="6"/>
      <c r="G139" s="6"/>
      <c r="H139" s="6"/>
      <c r="I139" s="6"/>
      <c r="J139" s="6"/>
      <c r="K139" s="6"/>
      <c r="L139" s="6"/>
      <c r="M139" s="6"/>
      <c r="N139" s="7"/>
    </row>
    <row r="140" spans="2:14" x14ac:dyDescent="0.3">
      <c r="B140" s="221" t="s">
        <v>485</v>
      </c>
      <c r="C140" s="222"/>
      <c r="D140" s="222"/>
      <c r="E140" s="222"/>
      <c r="F140" s="222"/>
      <c r="G140" s="222"/>
      <c r="H140" s="222"/>
      <c r="I140" s="222"/>
      <c r="J140" s="222"/>
      <c r="K140" s="222"/>
      <c r="L140" s="222"/>
      <c r="M140" s="222"/>
      <c r="N140" s="223"/>
    </row>
    <row r="141" spans="2:14" x14ac:dyDescent="0.3">
      <c r="B141" s="224" t="s">
        <v>486</v>
      </c>
      <c r="C141" s="225"/>
      <c r="D141" s="225"/>
      <c r="E141" s="225"/>
      <c r="F141" s="225"/>
      <c r="G141" s="225"/>
      <c r="H141" s="225"/>
      <c r="I141" s="225"/>
      <c r="J141" s="225"/>
      <c r="K141" s="225"/>
      <c r="L141" s="225"/>
      <c r="M141" s="225"/>
      <c r="N141" s="226"/>
    </row>
    <row r="142" spans="2:14" x14ac:dyDescent="0.3">
      <c r="B142" s="218"/>
      <c r="C142" s="219"/>
      <c r="D142" s="219"/>
      <c r="E142" s="219"/>
      <c r="F142" s="219"/>
      <c r="G142" s="219"/>
      <c r="H142" s="219"/>
      <c r="I142" s="219"/>
      <c r="J142" s="219"/>
      <c r="K142" s="219"/>
      <c r="L142" s="219"/>
      <c r="M142" s="219"/>
      <c r="N142" s="220"/>
    </row>
    <row r="143" spans="2:14" x14ac:dyDescent="0.3">
      <c r="B143" s="218"/>
      <c r="C143" s="219"/>
      <c r="D143" s="219"/>
      <c r="E143" s="219"/>
      <c r="F143" s="219"/>
      <c r="G143" s="219"/>
      <c r="H143" s="219"/>
      <c r="I143" s="219"/>
      <c r="J143" s="219"/>
      <c r="K143" s="219"/>
      <c r="L143" s="219"/>
      <c r="M143" s="219"/>
      <c r="N143" s="220"/>
    </row>
    <row r="144" spans="2:14" x14ac:dyDescent="0.3">
      <c r="B144" s="227"/>
      <c r="C144" s="228"/>
      <c r="D144" s="228"/>
      <c r="E144" s="228"/>
      <c r="F144" s="228"/>
      <c r="G144" s="228"/>
      <c r="H144" s="228"/>
      <c r="I144" s="228"/>
      <c r="J144" s="228"/>
      <c r="K144" s="228"/>
      <c r="L144" s="228"/>
      <c r="M144" s="228"/>
      <c r="N144" s="229"/>
    </row>
    <row r="145" spans="2:14" x14ac:dyDescent="0.3">
      <c r="B145" s="5"/>
      <c r="C145" s="6"/>
      <c r="D145" s="6"/>
      <c r="E145" s="6"/>
      <c r="F145" s="6"/>
      <c r="G145" s="6"/>
      <c r="H145" s="6"/>
      <c r="I145" s="6"/>
      <c r="J145" s="6"/>
      <c r="K145" s="6"/>
      <c r="L145" s="6"/>
      <c r="M145" s="6"/>
      <c r="N145" s="7"/>
    </row>
    <row r="146" spans="2:14" x14ac:dyDescent="0.3">
      <c r="B146" s="301" t="s">
        <v>487</v>
      </c>
      <c r="C146" s="302"/>
      <c r="D146" s="303"/>
      <c r="E146" s="434"/>
      <c r="F146" s="435"/>
      <c r="G146" s="435"/>
      <c r="H146" s="435"/>
      <c r="I146" s="435"/>
      <c r="J146" s="435"/>
      <c r="K146" s="435"/>
      <c r="L146" s="435"/>
      <c r="M146" s="435"/>
      <c r="N146" s="436"/>
    </row>
    <row r="147" spans="2:14" x14ac:dyDescent="0.3">
      <c r="B147" s="304"/>
      <c r="C147" s="305"/>
      <c r="D147" s="306"/>
      <c r="E147" s="437"/>
      <c r="F147" s="438"/>
      <c r="G147" s="438"/>
      <c r="H147" s="438"/>
      <c r="I147" s="438"/>
      <c r="J147" s="438"/>
      <c r="K147" s="438"/>
      <c r="L147" s="438"/>
      <c r="M147" s="438"/>
      <c r="N147" s="439"/>
    </row>
    <row r="148" spans="2:14" x14ac:dyDescent="0.3">
      <c r="B148" s="304"/>
      <c r="C148" s="305"/>
      <c r="D148" s="306"/>
      <c r="E148" s="437"/>
      <c r="F148" s="438"/>
      <c r="G148" s="438"/>
      <c r="H148" s="438"/>
      <c r="I148" s="438"/>
      <c r="J148" s="438"/>
      <c r="K148" s="438"/>
      <c r="L148" s="438"/>
      <c r="M148" s="438"/>
      <c r="N148" s="439"/>
    </row>
    <row r="149" spans="2:14" x14ac:dyDescent="0.3">
      <c r="B149" s="307"/>
      <c r="C149" s="308"/>
      <c r="D149" s="309"/>
      <c r="E149" s="440"/>
      <c r="F149" s="441"/>
      <c r="G149" s="441"/>
      <c r="H149" s="441"/>
      <c r="I149" s="441"/>
      <c r="J149" s="441"/>
      <c r="K149" s="441"/>
      <c r="L149" s="441"/>
      <c r="M149" s="441"/>
      <c r="N149" s="442"/>
    </row>
    <row r="150" spans="2:14" x14ac:dyDescent="0.3">
      <c r="B150" s="5"/>
      <c r="C150" s="6"/>
      <c r="D150" s="6"/>
      <c r="E150" s="6"/>
      <c r="F150" s="6"/>
      <c r="G150" s="6"/>
      <c r="H150" s="6"/>
      <c r="I150" s="6"/>
      <c r="J150" s="6"/>
      <c r="K150" s="6"/>
      <c r="L150" s="6"/>
      <c r="M150" s="6"/>
      <c r="N150" s="7"/>
    </row>
    <row r="151" spans="2:14" x14ac:dyDescent="0.3">
      <c r="B151" s="69" t="s">
        <v>488</v>
      </c>
      <c r="C151" s="36"/>
      <c r="D151" s="37"/>
      <c r="E151" s="345"/>
      <c r="F151" s="346"/>
      <c r="G151" s="346"/>
      <c r="H151" s="346"/>
      <c r="I151" s="346"/>
      <c r="J151" s="346"/>
      <c r="K151" s="346"/>
      <c r="L151" s="346"/>
      <c r="M151" s="346"/>
      <c r="N151" s="347"/>
    </row>
    <row r="152" spans="2:14" x14ac:dyDescent="0.3">
      <c r="B152" s="69" t="s">
        <v>489</v>
      </c>
      <c r="C152" s="36"/>
      <c r="D152" s="37"/>
      <c r="E152" s="345"/>
      <c r="F152" s="346"/>
      <c r="G152" s="346"/>
      <c r="H152" s="346"/>
      <c r="I152" s="346"/>
      <c r="J152" s="346"/>
      <c r="K152" s="346"/>
      <c r="L152" s="346"/>
      <c r="M152" s="346"/>
      <c r="N152" s="347"/>
    </row>
    <row r="153" spans="2:14" x14ac:dyDescent="0.3">
      <c r="B153" s="69" t="s">
        <v>229</v>
      </c>
      <c r="C153" s="36"/>
      <c r="D153" s="37"/>
      <c r="E153" s="345"/>
      <c r="F153" s="346"/>
      <c r="G153" s="346"/>
      <c r="H153" s="346"/>
      <c r="I153" s="346"/>
      <c r="J153" s="346"/>
      <c r="K153" s="346"/>
      <c r="L153" s="346"/>
      <c r="M153" s="346"/>
      <c r="N153" s="347"/>
    </row>
    <row r="154" spans="2:14" x14ac:dyDescent="0.3">
      <c r="B154" s="69" t="s">
        <v>490</v>
      </c>
      <c r="C154" s="36"/>
      <c r="D154" s="37"/>
      <c r="E154" s="443"/>
      <c r="F154" s="346"/>
      <c r="G154" s="346"/>
      <c r="H154" s="346"/>
      <c r="I154" s="346"/>
      <c r="J154" s="346"/>
      <c r="K154" s="346"/>
      <c r="L154" s="346"/>
      <c r="M154" s="346"/>
      <c r="N154" s="347"/>
    </row>
    <row r="155" spans="2:14" x14ac:dyDescent="0.3">
      <c r="B155" s="5"/>
      <c r="C155" s="6"/>
      <c r="D155" s="6"/>
      <c r="E155" s="6"/>
      <c r="F155" s="6"/>
      <c r="G155" s="6"/>
      <c r="H155" s="6"/>
      <c r="I155" s="6"/>
      <c r="J155" s="6"/>
      <c r="K155" s="6"/>
      <c r="L155" s="6"/>
      <c r="M155" s="6"/>
      <c r="N155" s="7"/>
    </row>
    <row r="156" spans="2:14" x14ac:dyDescent="0.3">
      <c r="B156" s="221" t="s">
        <v>491</v>
      </c>
      <c r="C156" s="222"/>
      <c r="D156" s="222"/>
      <c r="E156" s="222"/>
      <c r="F156" s="222"/>
      <c r="G156" s="222"/>
      <c r="H156" s="222"/>
      <c r="I156" s="222"/>
      <c r="J156" s="222"/>
      <c r="K156" s="222"/>
      <c r="L156" s="222"/>
      <c r="M156" s="222"/>
      <c r="N156" s="223"/>
    </row>
    <row r="157" spans="2:14" x14ac:dyDescent="0.3">
      <c r="B157" s="224" t="s">
        <v>492</v>
      </c>
      <c r="C157" s="225"/>
      <c r="D157" s="225"/>
      <c r="E157" s="225"/>
      <c r="F157" s="225"/>
      <c r="G157" s="225"/>
      <c r="H157" s="225"/>
      <c r="I157" s="225"/>
      <c r="J157" s="225"/>
      <c r="K157" s="225"/>
      <c r="L157" s="225"/>
      <c r="M157" s="225"/>
      <c r="N157" s="226"/>
    </row>
    <row r="158" spans="2:14" x14ac:dyDescent="0.3">
      <c r="B158" s="218"/>
      <c r="C158" s="219"/>
      <c r="D158" s="219"/>
      <c r="E158" s="219"/>
      <c r="F158" s="219"/>
      <c r="G158" s="219"/>
      <c r="H158" s="219"/>
      <c r="I158" s="219"/>
      <c r="J158" s="219"/>
      <c r="K158" s="219"/>
      <c r="L158" s="219"/>
      <c r="M158" s="219"/>
      <c r="N158" s="220"/>
    </row>
    <row r="159" spans="2:14" x14ac:dyDescent="0.3">
      <c r="B159" s="218" t="s">
        <v>493</v>
      </c>
      <c r="C159" s="219"/>
      <c r="D159" s="219"/>
      <c r="E159" s="219"/>
      <c r="F159" s="219"/>
      <c r="G159" s="219"/>
      <c r="H159" s="219"/>
      <c r="I159" s="219"/>
      <c r="J159" s="219"/>
      <c r="K159" s="219"/>
      <c r="L159" s="219"/>
      <c r="M159" s="219"/>
      <c r="N159" s="220"/>
    </row>
    <row r="160" spans="2:14" x14ac:dyDescent="0.3">
      <c r="B160" s="218"/>
      <c r="C160" s="219"/>
      <c r="D160" s="219"/>
      <c r="E160" s="219"/>
      <c r="F160" s="219"/>
      <c r="G160" s="219"/>
      <c r="H160" s="219"/>
      <c r="I160" s="219"/>
      <c r="J160" s="219"/>
      <c r="K160" s="219"/>
      <c r="L160" s="219"/>
      <c r="M160" s="219"/>
      <c r="N160" s="220"/>
    </row>
    <row r="161" spans="2:14" x14ac:dyDescent="0.3">
      <c r="B161" s="218" t="s">
        <v>497</v>
      </c>
      <c r="C161" s="219"/>
      <c r="D161" s="219"/>
      <c r="E161" s="219"/>
      <c r="F161" s="219"/>
      <c r="G161" s="219"/>
      <c r="H161" s="219"/>
      <c r="I161" s="219"/>
      <c r="J161" s="219"/>
      <c r="K161" s="219"/>
      <c r="L161" s="219"/>
      <c r="M161" s="219"/>
      <c r="N161" s="220"/>
    </row>
    <row r="162" spans="2:14" x14ac:dyDescent="0.3">
      <c r="B162" s="218"/>
      <c r="C162" s="219"/>
      <c r="D162" s="219"/>
      <c r="E162" s="219"/>
      <c r="F162" s="219"/>
      <c r="G162" s="219"/>
      <c r="H162" s="219"/>
      <c r="I162" s="219"/>
      <c r="J162" s="219"/>
      <c r="K162" s="219"/>
      <c r="L162" s="219"/>
      <c r="M162" s="219"/>
      <c r="N162" s="220"/>
    </row>
    <row r="163" spans="2:14" x14ac:dyDescent="0.3">
      <c r="B163" s="5"/>
      <c r="C163" s="6"/>
      <c r="D163" s="6"/>
      <c r="E163" s="6"/>
      <c r="F163" s="6"/>
      <c r="G163" s="6"/>
      <c r="H163" s="6"/>
      <c r="I163" s="6"/>
      <c r="J163" s="6"/>
      <c r="K163" s="6"/>
      <c r="L163" s="6"/>
      <c r="M163" s="6"/>
      <c r="N163" s="7"/>
    </row>
    <row r="164" spans="2:14" ht="15.75" customHeight="1" x14ac:dyDescent="0.3">
      <c r="B164" s="218" t="s">
        <v>498</v>
      </c>
      <c r="C164" s="219"/>
      <c r="D164" s="219"/>
      <c r="E164" s="219"/>
      <c r="F164" s="219"/>
      <c r="G164" s="219"/>
      <c r="H164" s="219"/>
      <c r="I164" s="219"/>
      <c r="J164" s="219"/>
      <c r="K164" s="219"/>
      <c r="L164" s="219"/>
      <c r="M164" s="219"/>
      <c r="N164" s="220"/>
    </row>
    <row r="165" spans="2:14" x14ac:dyDescent="0.3">
      <c r="B165" s="218"/>
      <c r="C165" s="219"/>
      <c r="D165" s="219"/>
      <c r="E165" s="219"/>
      <c r="F165" s="219"/>
      <c r="G165" s="219"/>
      <c r="H165" s="219"/>
      <c r="I165" s="219"/>
      <c r="J165" s="219"/>
      <c r="K165" s="219"/>
      <c r="L165" s="219"/>
      <c r="M165" s="219"/>
      <c r="N165" s="220"/>
    </row>
    <row r="166" spans="2:14" x14ac:dyDescent="0.3">
      <c r="B166" s="218"/>
      <c r="C166" s="219"/>
      <c r="D166" s="219"/>
      <c r="E166" s="219"/>
      <c r="F166" s="219"/>
      <c r="G166" s="219"/>
      <c r="H166" s="219"/>
      <c r="I166" s="219"/>
      <c r="J166" s="219"/>
      <c r="K166" s="219"/>
      <c r="L166" s="219"/>
      <c r="M166" s="219"/>
      <c r="N166" s="220"/>
    </row>
    <row r="167" spans="2:14" x14ac:dyDescent="0.3">
      <c r="B167" s="227"/>
      <c r="C167" s="228"/>
      <c r="D167" s="228"/>
      <c r="E167" s="228"/>
      <c r="F167" s="228"/>
      <c r="G167" s="228"/>
      <c r="H167" s="228"/>
      <c r="I167" s="228"/>
      <c r="J167" s="228"/>
      <c r="K167" s="228"/>
      <c r="L167" s="228"/>
      <c r="M167" s="228"/>
      <c r="N167" s="229"/>
    </row>
    <row r="168" spans="2:14" x14ac:dyDescent="0.3">
      <c r="B168" s="5"/>
      <c r="C168" s="6"/>
      <c r="D168" s="6"/>
      <c r="E168" s="6"/>
      <c r="F168" s="6"/>
      <c r="G168" s="6"/>
      <c r="H168" s="6"/>
      <c r="I168" s="6"/>
      <c r="J168" s="6"/>
      <c r="K168" s="6"/>
      <c r="L168" s="6"/>
      <c r="M168" s="6"/>
      <c r="N168" s="7"/>
    </row>
    <row r="169" spans="2:14" x14ac:dyDescent="0.3">
      <c r="B169" s="233" t="s">
        <v>494</v>
      </c>
      <c r="C169" s="234"/>
      <c r="D169" s="234"/>
      <c r="E169" s="234"/>
      <c r="F169" s="234"/>
      <c r="G169" s="234"/>
      <c r="H169" s="234"/>
      <c r="I169" s="234"/>
      <c r="J169" s="234"/>
      <c r="K169" s="234"/>
      <c r="L169" s="234"/>
      <c r="M169" s="234"/>
      <c r="N169" s="235"/>
    </row>
    <row r="170" spans="2:14" x14ac:dyDescent="0.3">
      <c r="B170" s="48"/>
      <c r="C170" s="49"/>
      <c r="D170" s="49"/>
      <c r="E170" s="49"/>
      <c r="F170" s="49"/>
      <c r="G170" s="49"/>
      <c r="H170" s="49"/>
      <c r="I170" s="49"/>
      <c r="J170" s="49"/>
      <c r="K170" s="49"/>
      <c r="L170" s="49"/>
      <c r="M170" s="49"/>
      <c r="N170" s="24"/>
    </row>
  </sheetData>
  <sheetProtection algorithmName="SHA-512" hashValue="MpmVa5j1lyEf2yzKCijmb9V1Z+TEtaXWprk4LjL9LfR+8Bas1+0JvMkaDhUOYSUJn/0tX4ouL4rnFAuSoVyEaQ==" saltValue="K9i8wrZA5ciG+Iqo9tgjng==" spinCount="100000" sheet="1" objects="1" scenarios="1" selectLockedCells="1"/>
  <mergeCells count="75">
    <mergeCell ref="E16:N16"/>
    <mergeCell ref="E17:N17"/>
    <mergeCell ref="E18:N18"/>
    <mergeCell ref="E19:N19"/>
    <mergeCell ref="E20:N20"/>
    <mergeCell ref="B7:N7"/>
    <mergeCell ref="B8:N11"/>
    <mergeCell ref="B13:N13"/>
    <mergeCell ref="B15:N15"/>
    <mergeCell ref="B34:N34"/>
    <mergeCell ref="B22:N22"/>
    <mergeCell ref="B28:N28"/>
    <mergeCell ref="F23:I23"/>
    <mergeCell ref="F24:I24"/>
    <mergeCell ref="F25:I25"/>
    <mergeCell ref="F26:I26"/>
    <mergeCell ref="F29:I29"/>
    <mergeCell ref="F30:I30"/>
    <mergeCell ref="F31:I31"/>
    <mergeCell ref="F32:I32"/>
    <mergeCell ref="J29:N32"/>
    <mergeCell ref="B35:N38"/>
    <mergeCell ref="B39:N52"/>
    <mergeCell ref="B54:N54"/>
    <mergeCell ref="B55:N58"/>
    <mergeCell ref="C60:N60"/>
    <mergeCell ref="C82:N83"/>
    <mergeCell ref="B79:B80"/>
    <mergeCell ref="B82:B83"/>
    <mergeCell ref="C62:N68"/>
    <mergeCell ref="B62:B68"/>
    <mergeCell ref="C70:N71"/>
    <mergeCell ref="B70:B71"/>
    <mergeCell ref="C73:N74"/>
    <mergeCell ref="B73:B74"/>
    <mergeCell ref="C76:N77"/>
    <mergeCell ref="B76:B77"/>
    <mergeCell ref="C79:N80"/>
    <mergeCell ref="C98:N101"/>
    <mergeCell ref="B98:B101"/>
    <mergeCell ref="C103:N105"/>
    <mergeCell ref="B103:B105"/>
    <mergeCell ref="C85:N88"/>
    <mergeCell ref="B85:B88"/>
    <mergeCell ref="C90:N96"/>
    <mergeCell ref="B90:B96"/>
    <mergeCell ref="B107:B117"/>
    <mergeCell ref="C119:N121"/>
    <mergeCell ref="B119:B121"/>
    <mergeCell ref="C123:N124"/>
    <mergeCell ref="B123:B124"/>
    <mergeCell ref="C107:N110"/>
    <mergeCell ref="C112:N115"/>
    <mergeCell ref="B141:N144"/>
    <mergeCell ref="C126:N127"/>
    <mergeCell ref="B126:B127"/>
    <mergeCell ref="C129:N131"/>
    <mergeCell ref="B129:B131"/>
    <mergeCell ref="C133:N135"/>
    <mergeCell ref="B133:B135"/>
    <mergeCell ref="C137:N138"/>
    <mergeCell ref="B137:B138"/>
    <mergeCell ref="B140:N140"/>
    <mergeCell ref="B164:N167"/>
    <mergeCell ref="B169:N169"/>
    <mergeCell ref="B146:D149"/>
    <mergeCell ref="E146:N149"/>
    <mergeCell ref="B156:N156"/>
    <mergeCell ref="B157:N158"/>
    <mergeCell ref="B159:N160"/>
    <mergeCell ref="B161:N162"/>
    <mergeCell ref="E151:N151"/>
    <mergeCell ref="E152:N152"/>
    <mergeCell ref="E153:N153"/>
    <mergeCell ref="E154:N154"/>
  </mergeCells>
  <conditionalFormatting sqref="B62:B138">
    <cfRule type="containsText" dxfId="2" priority="1" operator="containsText" text="I Certify">
      <formula>NOT(ISERROR(SEARCH("I Certify",B62)))</formula>
    </cfRule>
    <cfRule type="containsText" dxfId="1" priority="2" operator="containsText" text="I Acknowledge">
      <formula>NOT(ISERROR(SEARCH("I Acknowledge",B62)))</formula>
    </cfRule>
    <cfRule type="containsText" dxfId="0" priority="3" operator="containsText" text="I Agree">
      <formula>NOT(ISERROR(SEARCH("I Agree",B62)))</formula>
    </cfRule>
  </conditionalFormatting>
  <dataValidations count="3">
    <dataValidation type="list" allowBlank="1" showInputMessage="1" showErrorMessage="1" sqref="B62 B79:B80 B82:B83 B98:B101 B103 B123:B124" xr:uid="{4B0D0069-D2AE-465A-915D-CE5D917794A9}">
      <formula1>"[Select],I Agree"</formula1>
    </dataValidation>
    <dataValidation type="list" allowBlank="1" showInputMessage="1" showErrorMessage="1" sqref="B70:B71 B73:B74 B76:B77 B85 B90 B119 B126 B129 B133 B137" xr:uid="{61154763-3612-4A3D-A52D-4EC62B577945}">
      <formula1>"[Select],I Acknowledge"</formula1>
    </dataValidation>
    <dataValidation type="list" allowBlank="1" showInputMessage="1" showErrorMessage="1" sqref="B107:B117" xr:uid="{4F5D0BE7-EB76-41AF-9D63-3332E3714F14}">
      <formula1>"[Select],I Certify"</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9D2A8-211E-4AD7-B237-E9300BBC6B56}">
  <dimension ref="A1:S80"/>
  <sheetViews>
    <sheetView workbookViewId="0">
      <selection activeCell="J18" sqref="J18"/>
    </sheetView>
  </sheetViews>
  <sheetFormatPr defaultRowHeight="15" x14ac:dyDescent="0.25"/>
  <sheetData>
    <row r="1" spans="1:19" x14ac:dyDescent="0.25">
      <c r="A1" s="32" t="s">
        <v>42</v>
      </c>
      <c r="G1" s="32" t="s">
        <v>44</v>
      </c>
      <c r="I1" s="32" t="s">
        <v>103</v>
      </c>
      <c r="K1" s="32" t="s">
        <v>128</v>
      </c>
      <c r="N1" s="32" t="s">
        <v>324</v>
      </c>
      <c r="O1" s="32" t="s">
        <v>223</v>
      </c>
      <c r="P1" s="32" t="s">
        <v>228</v>
      </c>
      <c r="S1" s="32" t="s">
        <v>322</v>
      </c>
    </row>
    <row r="2" spans="1:19" x14ac:dyDescent="0.25">
      <c r="A2" t="s">
        <v>6</v>
      </c>
      <c r="G2" s="33" t="s">
        <v>6</v>
      </c>
      <c r="I2" t="s">
        <v>6</v>
      </c>
      <c r="K2" t="s">
        <v>6</v>
      </c>
      <c r="N2" t="s">
        <v>6</v>
      </c>
      <c r="O2" t="s">
        <v>6</v>
      </c>
      <c r="P2" t="s">
        <v>6</v>
      </c>
      <c r="S2" t="s">
        <v>6</v>
      </c>
    </row>
    <row r="3" spans="1:19" x14ac:dyDescent="0.25">
      <c r="A3" t="s">
        <v>7</v>
      </c>
      <c r="G3" s="33" t="s">
        <v>45</v>
      </c>
      <c r="I3" t="s">
        <v>104</v>
      </c>
      <c r="K3" s="35" t="s">
        <v>129</v>
      </c>
      <c r="N3" t="s">
        <v>224</v>
      </c>
      <c r="O3" t="s">
        <v>224</v>
      </c>
      <c r="P3" t="s">
        <v>229</v>
      </c>
      <c r="S3" t="s">
        <v>318</v>
      </c>
    </row>
    <row r="4" spans="1:19" x14ac:dyDescent="0.25">
      <c r="A4" t="s">
        <v>9</v>
      </c>
      <c r="G4" s="33" t="s">
        <v>46</v>
      </c>
      <c r="I4" t="s">
        <v>105</v>
      </c>
      <c r="K4" s="35" t="s">
        <v>130</v>
      </c>
      <c r="N4" t="s">
        <v>231</v>
      </c>
      <c r="O4" t="s">
        <v>225</v>
      </c>
      <c r="P4" t="s">
        <v>233</v>
      </c>
      <c r="S4" t="s">
        <v>319</v>
      </c>
    </row>
    <row r="5" spans="1:19" x14ac:dyDescent="0.25">
      <c r="A5" t="s">
        <v>8</v>
      </c>
      <c r="G5" s="33" t="s">
        <v>47</v>
      </c>
      <c r="I5" t="s">
        <v>106</v>
      </c>
      <c r="K5" s="35" t="s">
        <v>131</v>
      </c>
    </row>
    <row r="6" spans="1:19" x14ac:dyDescent="0.25">
      <c r="G6" s="33" t="s">
        <v>48</v>
      </c>
      <c r="I6" t="s">
        <v>107</v>
      </c>
      <c r="K6" s="35" t="s">
        <v>132</v>
      </c>
      <c r="N6" s="32" t="s">
        <v>246</v>
      </c>
      <c r="R6" s="32" t="s">
        <v>327</v>
      </c>
    </row>
    <row r="7" spans="1:19" x14ac:dyDescent="0.25">
      <c r="A7" s="32" t="s">
        <v>43</v>
      </c>
      <c r="G7" s="33" t="s">
        <v>49</v>
      </c>
      <c r="I7" t="s">
        <v>108</v>
      </c>
      <c r="K7" s="35" t="s">
        <v>133</v>
      </c>
      <c r="N7" t="s">
        <v>6</v>
      </c>
      <c r="R7" t="s">
        <v>6</v>
      </c>
    </row>
    <row r="8" spans="1:19" x14ac:dyDescent="0.25">
      <c r="A8" t="s">
        <v>6</v>
      </c>
      <c r="G8" s="33" t="s">
        <v>50</v>
      </c>
      <c r="I8" t="s">
        <v>110</v>
      </c>
      <c r="K8" s="35" t="s">
        <v>134</v>
      </c>
      <c r="N8" t="s">
        <v>247</v>
      </c>
      <c r="R8" t="s">
        <v>328</v>
      </c>
    </row>
    <row r="9" spans="1:19" x14ac:dyDescent="0.25">
      <c r="A9" t="s">
        <v>19</v>
      </c>
      <c r="G9" s="33" t="s">
        <v>51</v>
      </c>
      <c r="I9" t="s">
        <v>109</v>
      </c>
      <c r="K9" s="35" t="s">
        <v>135</v>
      </c>
      <c r="N9" t="s">
        <v>248</v>
      </c>
      <c r="R9" t="s">
        <v>329</v>
      </c>
    </row>
    <row r="10" spans="1:19" x14ac:dyDescent="0.25">
      <c r="A10" t="s">
        <v>20</v>
      </c>
      <c r="G10" s="33" t="s">
        <v>52</v>
      </c>
      <c r="I10" t="s">
        <v>111</v>
      </c>
      <c r="K10" s="35" t="s">
        <v>136</v>
      </c>
      <c r="N10" t="s">
        <v>249</v>
      </c>
      <c r="R10" t="s">
        <v>286</v>
      </c>
    </row>
    <row r="11" spans="1:19" x14ac:dyDescent="0.25">
      <c r="A11" t="s">
        <v>21</v>
      </c>
      <c r="G11" s="33" t="s">
        <v>53</v>
      </c>
      <c r="I11" t="s">
        <v>112</v>
      </c>
      <c r="K11" s="32"/>
      <c r="N11" t="s">
        <v>250</v>
      </c>
    </row>
    <row r="12" spans="1:19" x14ac:dyDescent="0.25">
      <c r="A12" t="s">
        <v>22</v>
      </c>
      <c r="G12" s="33" t="s">
        <v>54</v>
      </c>
      <c r="I12" t="s">
        <v>113</v>
      </c>
      <c r="K12" s="32" t="s">
        <v>137</v>
      </c>
      <c r="N12" t="s">
        <v>251</v>
      </c>
      <c r="R12" s="32" t="s">
        <v>336</v>
      </c>
    </row>
    <row r="13" spans="1:19" x14ac:dyDescent="0.25">
      <c r="A13" t="s">
        <v>23</v>
      </c>
      <c r="G13" s="33" t="s">
        <v>55</v>
      </c>
      <c r="I13" t="s">
        <v>114</v>
      </c>
      <c r="K13" t="s">
        <v>6</v>
      </c>
      <c r="N13" t="s">
        <v>252</v>
      </c>
      <c r="R13" t="s">
        <v>6</v>
      </c>
    </row>
    <row r="14" spans="1:19" x14ac:dyDescent="0.25">
      <c r="A14" t="s">
        <v>24</v>
      </c>
      <c r="G14" s="33" t="s">
        <v>56</v>
      </c>
      <c r="I14" t="s">
        <v>115</v>
      </c>
      <c r="K14" s="35" t="s">
        <v>138</v>
      </c>
      <c r="N14" t="s">
        <v>286</v>
      </c>
      <c r="R14" t="s">
        <v>342</v>
      </c>
    </row>
    <row r="15" spans="1:19" x14ac:dyDescent="0.25">
      <c r="A15" t="s">
        <v>25</v>
      </c>
      <c r="G15" s="33" t="s">
        <v>57</v>
      </c>
      <c r="I15" t="s">
        <v>116</v>
      </c>
      <c r="K15" s="35" t="s">
        <v>139</v>
      </c>
      <c r="R15" t="s">
        <v>343</v>
      </c>
    </row>
    <row r="16" spans="1:19" x14ac:dyDescent="0.25">
      <c r="A16" t="s">
        <v>26</v>
      </c>
      <c r="G16" s="33" t="s">
        <v>58</v>
      </c>
      <c r="I16" t="s">
        <v>117</v>
      </c>
      <c r="K16" s="35" t="s">
        <v>140</v>
      </c>
      <c r="N16" s="32" t="s">
        <v>280</v>
      </c>
      <c r="R16" t="s">
        <v>344</v>
      </c>
    </row>
    <row r="17" spans="1:18" x14ac:dyDescent="0.25">
      <c r="A17" t="s">
        <v>27</v>
      </c>
      <c r="G17" s="33" t="s">
        <v>59</v>
      </c>
      <c r="I17" t="s">
        <v>118</v>
      </c>
      <c r="K17" s="35" t="s">
        <v>141</v>
      </c>
      <c r="N17" s="33" t="s">
        <v>6</v>
      </c>
      <c r="R17" t="s">
        <v>345</v>
      </c>
    </row>
    <row r="18" spans="1:18" x14ac:dyDescent="0.25">
      <c r="A18" t="s">
        <v>28</v>
      </c>
      <c r="G18" s="33" t="s">
        <v>60</v>
      </c>
      <c r="I18" t="s">
        <v>119</v>
      </c>
      <c r="K18" s="35" t="s">
        <v>142</v>
      </c>
      <c r="N18" s="33" t="s">
        <v>247</v>
      </c>
      <c r="R18" t="s">
        <v>346</v>
      </c>
    </row>
    <row r="19" spans="1:18" x14ac:dyDescent="0.25">
      <c r="G19" s="33" t="s">
        <v>61</v>
      </c>
      <c r="I19" t="s">
        <v>120</v>
      </c>
      <c r="K19" s="35" t="s">
        <v>143</v>
      </c>
      <c r="N19" s="33" t="s">
        <v>285</v>
      </c>
      <c r="R19" t="s">
        <v>347</v>
      </c>
    </row>
    <row r="20" spans="1:18" x14ac:dyDescent="0.25">
      <c r="A20" s="32" t="s">
        <v>206</v>
      </c>
      <c r="G20" s="33" t="s">
        <v>62</v>
      </c>
      <c r="I20" t="s">
        <v>127</v>
      </c>
      <c r="K20" s="35" t="s">
        <v>144</v>
      </c>
      <c r="N20" s="33" t="s">
        <v>281</v>
      </c>
      <c r="R20" t="s">
        <v>286</v>
      </c>
    </row>
    <row r="21" spans="1:18" x14ac:dyDescent="0.25">
      <c r="A21" t="s">
        <v>6</v>
      </c>
      <c r="G21" s="33" t="s">
        <v>63</v>
      </c>
      <c r="I21" t="s">
        <v>121</v>
      </c>
      <c r="K21" s="35" t="s">
        <v>132</v>
      </c>
      <c r="N21" s="33" t="s">
        <v>282</v>
      </c>
    </row>
    <row r="22" spans="1:18" x14ac:dyDescent="0.25">
      <c r="A22" t="s">
        <v>207</v>
      </c>
      <c r="G22" s="33" t="s">
        <v>64</v>
      </c>
      <c r="I22" t="s">
        <v>122</v>
      </c>
      <c r="K22" s="35" t="s">
        <v>133</v>
      </c>
      <c r="N22" s="33" t="s">
        <v>283</v>
      </c>
    </row>
    <row r="23" spans="1:18" x14ac:dyDescent="0.25">
      <c r="A23" t="s">
        <v>208</v>
      </c>
      <c r="G23" s="33" t="s">
        <v>40</v>
      </c>
      <c r="I23" t="s">
        <v>123</v>
      </c>
      <c r="K23" s="35" t="s">
        <v>134</v>
      </c>
      <c r="N23" s="33" t="s">
        <v>284</v>
      </c>
    </row>
    <row r="24" spans="1:18" x14ac:dyDescent="0.25">
      <c r="A24" t="s">
        <v>209</v>
      </c>
      <c r="G24" s="33" t="s">
        <v>65</v>
      </c>
      <c r="I24" t="s">
        <v>124</v>
      </c>
      <c r="K24" s="35" t="s">
        <v>135</v>
      </c>
      <c r="N24" s="33" t="s">
        <v>286</v>
      </c>
    </row>
    <row r="25" spans="1:18" x14ac:dyDescent="0.25">
      <c r="A25" t="s">
        <v>210</v>
      </c>
      <c r="G25" s="33" t="s">
        <v>66</v>
      </c>
      <c r="I25" t="s">
        <v>125</v>
      </c>
      <c r="K25" s="35" t="s">
        <v>136</v>
      </c>
    </row>
    <row r="26" spans="1:18" x14ac:dyDescent="0.25">
      <c r="A26" t="s">
        <v>211</v>
      </c>
      <c r="G26" s="33" t="s">
        <v>67</v>
      </c>
      <c r="I26" t="s">
        <v>126</v>
      </c>
      <c r="K26" s="35" t="s">
        <v>145</v>
      </c>
      <c r="N26" s="32" t="s">
        <v>289</v>
      </c>
      <c r="P26" s="32" t="s">
        <v>296</v>
      </c>
    </row>
    <row r="27" spans="1:18" x14ac:dyDescent="0.25">
      <c r="A27" t="s">
        <v>212</v>
      </c>
      <c r="G27" s="33" t="s">
        <v>68</v>
      </c>
      <c r="K27" s="35" t="s">
        <v>146</v>
      </c>
      <c r="N27" t="s">
        <v>6</v>
      </c>
      <c r="P27" t="s">
        <v>6</v>
      </c>
    </row>
    <row r="28" spans="1:18" x14ac:dyDescent="0.25">
      <c r="G28" s="33" t="s">
        <v>69</v>
      </c>
      <c r="K28" s="35" t="s">
        <v>148</v>
      </c>
      <c r="N28" t="s">
        <v>290</v>
      </c>
      <c r="P28" t="s">
        <v>297</v>
      </c>
    </row>
    <row r="29" spans="1:18" x14ac:dyDescent="0.25">
      <c r="G29" s="33" t="s">
        <v>70</v>
      </c>
      <c r="K29" s="35" t="s">
        <v>147</v>
      </c>
      <c r="N29" t="s">
        <v>291</v>
      </c>
      <c r="P29" t="s">
        <v>299</v>
      </c>
    </row>
    <row r="30" spans="1:18" x14ac:dyDescent="0.25">
      <c r="G30" s="33" t="s">
        <v>71</v>
      </c>
      <c r="K30" s="35" t="s">
        <v>149</v>
      </c>
      <c r="N30" t="s">
        <v>292</v>
      </c>
      <c r="P30" t="s">
        <v>298</v>
      </c>
    </row>
    <row r="31" spans="1:18" x14ac:dyDescent="0.25">
      <c r="G31" s="33" t="s">
        <v>72</v>
      </c>
      <c r="K31" s="35" t="s">
        <v>150</v>
      </c>
      <c r="N31" t="s">
        <v>293</v>
      </c>
      <c r="P31" t="s">
        <v>300</v>
      </c>
    </row>
    <row r="32" spans="1:18" x14ac:dyDescent="0.25">
      <c r="G32" s="33" t="s">
        <v>73</v>
      </c>
      <c r="K32" s="35" t="s">
        <v>151</v>
      </c>
      <c r="N32" t="s">
        <v>294</v>
      </c>
      <c r="P32" t="s">
        <v>286</v>
      </c>
    </row>
    <row r="33" spans="7:14" x14ac:dyDescent="0.25">
      <c r="G33" s="33" t="s">
        <v>74</v>
      </c>
      <c r="K33" s="35" t="s">
        <v>152</v>
      </c>
      <c r="N33" t="s">
        <v>286</v>
      </c>
    </row>
    <row r="34" spans="7:14" x14ac:dyDescent="0.25">
      <c r="G34" s="33" t="s">
        <v>75</v>
      </c>
      <c r="K34" s="35" t="s">
        <v>153</v>
      </c>
    </row>
    <row r="35" spans="7:14" x14ac:dyDescent="0.25">
      <c r="G35" s="33" t="s">
        <v>76</v>
      </c>
      <c r="K35" s="35" t="s">
        <v>154</v>
      </c>
    </row>
    <row r="36" spans="7:14" x14ac:dyDescent="0.25">
      <c r="G36" s="33" t="s">
        <v>77</v>
      </c>
      <c r="K36" s="35" t="s">
        <v>155</v>
      </c>
    </row>
    <row r="37" spans="7:14" x14ac:dyDescent="0.25">
      <c r="G37" s="33" t="s">
        <v>78</v>
      </c>
      <c r="K37" s="35" t="s">
        <v>156</v>
      </c>
    </row>
    <row r="38" spans="7:14" x14ac:dyDescent="0.25">
      <c r="G38" s="33" t="s">
        <v>79</v>
      </c>
      <c r="K38" s="35" t="s">
        <v>157</v>
      </c>
    </row>
    <row r="39" spans="7:14" x14ac:dyDescent="0.25">
      <c r="G39" s="33" t="s">
        <v>80</v>
      </c>
      <c r="K39" s="35" t="s">
        <v>158</v>
      </c>
    </row>
    <row r="40" spans="7:14" x14ac:dyDescent="0.25">
      <c r="G40" s="33" t="s">
        <v>81</v>
      </c>
      <c r="K40" s="35" t="s">
        <v>159</v>
      </c>
    </row>
    <row r="41" spans="7:14" x14ac:dyDescent="0.25">
      <c r="G41" s="33" t="s">
        <v>82</v>
      </c>
      <c r="K41" s="35" t="s">
        <v>160</v>
      </c>
    </row>
    <row r="42" spans="7:14" x14ac:dyDescent="0.25">
      <c r="G42" s="33" t="s">
        <v>83</v>
      </c>
      <c r="K42" s="35" t="s">
        <v>161</v>
      </c>
    </row>
    <row r="43" spans="7:14" x14ac:dyDescent="0.25">
      <c r="G43" s="33" t="s">
        <v>84</v>
      </c>
      <c r="K43" s="35" t="s">
        <v>162</v>
      </c>
    </row>
    <row r="44" spans="7:14" x14ac:dyDescent="0.25">
      <c r="G44" s="33" t="s">
        <v>85</v>
      </c>
      <c r="K44" s="35" t="s">
        <v>163</v>
      </c>
    </row>
    <row r="45" spans="7:14" x14ac:dyDescent="0.25">
      <c r="G45" s="33" t="s">
        <v>86</v>
      </c>
      <c r="K45" s="35" t="s">
        <v>164</v>
      </c>
    </row>
    <row r="46" spans="7:14" x14ac:dyDescent="0.25">
      <c r="G46" s="33" t="s">
        <v>87</v>
      </c>
      <c r="K46" s="35" t="s">
        <v>165</v>
      </c>
    </row>
    <row r="47" spans="7:14" x14ac:dyDescent="0.25">
      <c r="G47" s="33" t="s">
        <v>88</v>
      </c>
      <c r="K47" s="35" t="s">
        <v>166</v>
      </c>
    </row>
    <row r="48" spans="7:14" x14ac:dyDescent="0.25">
      <c r="G48" s="33" t="s">
        <v>89</v>
      </c>
      <c r="K48" s="35" t="s">
        <v>167</v>
      </c>
    </row>
    <row r="49" spans="7:11" x14ac:dyDescent="0.25">
      <c r="G49" s="33" t="s">
        <v>90</v>
      </c>
      <c r="K49" s="35" t="s">
        <v>168</v>
      </c>
    </row>
    <row r="50" spans="7:11" x14ac:dyDescent="0.25">
      <c r="G50" s="33" t="s">
        <v>91</v>
      </c>
      <c r="K50" s="35" t="s">
        <v>169</v>
      </c>
    </row>
    <row r="51" spans="7:11" x14ac:dyDescent="0.25">
      <c r="G51" s="33" t="s">
        <v>92</v>
      </c>
      <c r="K51" s="35" t="s">
        <v>170</v>
      </c>
    </row>
    <row r="52" spans="7:11" x14ac:dyDescent="0.25">
      <c r="G52" s="33" t="s">
        <v>93</v>
      </c>
      <c r="K52" s="35" t="s">
        <v>171</v>
      </c>
    </row>
    <row r="53" spans="7:11" x14ac:dyDescent="0.25">
      <c r="G53" s="33" t="s">
        <v>94</v>
      </c>
      <c r="K53" t="s">
        <v>172</v>
      </c>
    </row>
    <row r="54" spans="7:11" x14ac:dyDescent="0.25">
      <c r="G54" s="33" t="s">
        <v>95</v>
      </c>
      <c r="K54" t="s">
        <v>173</v>
      </c>
    </row>
    <row r="55" spans="7:11" x14ac:dyDescent="0.25">
      <c r="G55" s="33" t="s">
        <v>96</v>
      </c>
      <c r="K55" t="s">
        <v>174</v>
      </c>
    </row>
    <row r="56" spans="7:11" x14ac:dyDescent="0.25">
      <c r="G56" s="33" t="s">
        <v>97</v>
      </c>
      <c r="K56" t="s">
        <v>175</v>
      </c>
    </row>
    <row r="57" spans="7:11" x14ac:dyDescent="0.25">
      <c r="G57" s="33" t="s">
        <v>98</v>
      </c>
      <c r="K57" s="35" t="s">
        <v>176</v>
      </c>
    </row>
    <row r="58" spans="7:11" x14ac:dyDescent="0.25">
      <c r="G58" s="33" t="s">
        <v>99</v>
      </c>
      <c r="K58" s="35" t="s">
        <v>177</v>
      </c>
    </row>
    <row r="59" spans="7:11" x14ac:dyDescent="0.25">
      <c r="G59" s="33" t="s">
        <v>100</v>
      </c>
      <c r="K59" t="s">
        <v>178</v>
      </c>
    </row>
    <row r="60" spans="7:11" x14ac:dyDescent="0.25">
      <c r="G60" s="33" t="s">
        <v>101</v>
      </c>
      <c r="K60" t="s">
        <v>179</v>
      </c>
    </row>
    <row r="61" spans="7:11" x14ac:dyDescent="0.25">
      <c r="G61" s="33" t="s">
        <v>102</v>
      </c>
      <c r="K61" t="s">
        <v>180</v>
      </c>
    </row>
    <row r="62" spans="7:11" x14ac:dyDescent="0.25">
      <c r="K62" t="s">
        <v>181</v>
      </c>
    </row>
    <row r="63" spans="7:11" x14ac:dyDescent="0.25">
      <c r="K63" s="35" t="s">
        <v>182</v>
      </c>
    </row>
    <row r="64" spans="7:11" x14ac:dyDescent="0.25">
      <c r="K64" s="35" t="s">
        <v>183</v>
      </c>
    </row>
    <row r="65" spans="11:11" x14ac:dyDescent="0.25">
      <c r="K65" s="35" t="s">
        <v>184</v>
      </c>
    </row>
    <row r="66" spans="11:11" x14ac:dyDescent="0.25">
      <c r="K66" s="35" t="s">
        <v>185</v>
      </c>
    </row>
    <row r="67" spans="11:11" x14ac:dyDescent="0.25">
      <c r="K67" s="35" t="s">
        <v>186</v>
      </c>
    </row>
    <row r="68" spans="11:11" x14ac:dyDescent="0.25">
      <c r="K68" s="35" t="s">
        <v>187</v>
      </c>
    </row>
    <row r="69" spans="11:11" x14ac:dyDescent="0.25">
      <c r="K69" s="35" t="s">
        <v>188</v>
      </c>
    </row>
    <row r="70" spans="11:11" x14ac:dyDescent="0.25">
      <c r="K70" s="35" t="s">
        <v>189</v>
      </c>
    </row>
    <row r="71" spans="11:11" x14ac:dyDescent="0.25">
      <c r="K71" s="35" t="s">
        <v>190</v>
      </c>
    </row>
    <row r="72" spans="11:11" x14ac:dyDescent="0.25">
      <c r="K72" s="35" t="s">
        <v>191</v>
      </c>
    </row>
    <row r="73" spans="11:11" x14ac:dyDescent="0.25">
      <c r="K73" s="35" t="s">
        <v>192</v>
      </c>
    </row>
    <row r="74" spans="11:11" x14ac:dyDescent="0.25">
      <c r="K74" s="35" t="s">
        <v>193</v>
      </c>
    </row>
    <row r="75" spans="11:11" x14ac:dyDescent="0.25">
      <c r="K75" s="35" t="s">
        <v>194</v>
      </c>
    </row>
    <row r="76" spans="11:11" x14ac:dyDescent="0.25">
      <c r="K76" s="35" t="s">
        <v>195</v>
      </c>
    </row>
    <row r="77" spans="11:11" x14ac:dyDescent="0.25">
      <c r="K77" s="35" t="s">
        <v>196</v>
      </c>
    </row>
    <row r="78" spans="11:11" x14ac:dyDescent="0.25">
      <c r="K78" s="35" t="s">
        <v>197</v>
      </c>
    </row>
    <row r="79" spans="11:11" x14ac:dyDescent="0.25">
      <c r="K79" s="35" t="s">
        <v>198</v>
      </c>
    </row>
    <row r="80" spans="11:11" x14ac:dyDescent="0.25">
      <c r="K80" s="35" t="s">
        <v>199</v>
      </c>
    </row>
  </sheetData>
  <phoneticPr fontId="10"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63398376780D41818D986C1D61376C" ma:contentTypeVersion="2" ma:contentTypeDescription="Create a new document." ma:contentTypeScope="" ma:versionID="ef250b9c55a091b8ded593cfdd8cdfb7">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5AA82FA-B333-4ACC-859E-78B305C9B893}"/>
</file>

<file path=customXml/itemProps2.xml><?xml version="1.0" encoding="utf-8"?>
<ds:datastoreItem xmlns:ds="http://schemas.openxmlformats.org/officeDocument/2006/customXml" ds:itemID="{8F7DC325-5DF4-4C09-B55D-0F9BF63E0358}"/>
</file>

<file path=customXml/itemProps3.xml><?xml version="1.0" encoding="utf-8"?>
<ds:datastoreItem xmlns:ds="http://schemas.openxmlformats.org/officeDocument/2006/customXml" ds:itemID="{09975764-7C97-4267-988C-5050FA473D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1 - Applicant and Site Info</vt:lpstr>
      <vt:lpstr>2 - Sytstem Ownership</vt:lpstr>
      <vt:lpstr>3 - Site Energy Profile</vt:lpstr>
      <vt:lpstr>4 - CHP System Information</vt:lpstr>
      <vt:lpstr>5 - Financial Information</vt:lpstr>
      <vt:lpstr>6 - Project Timeline</vt:lpstr>
      <vt:lpstr>7 - Summary and Signature</vt:lpstr>
      <vt:lpstr>HiddenLists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Brandon Bowser</dc:creator>
  <cp:lastModifiedBy>Brandon Bowser</cp:lastModifiedBy>
  <dcterms:created xsi:type="dcterms:W3CDTF">2021-04-08T17:55:20Z</dcterms:created>
  <dcterms:modified xsi:type="dcterms:W3CDTF">2021-07-13T16:51:30Z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0x010100C363398376780D41818D986C1D61376C</vt:lpwstr>
  </property>
</Properties>
</file>