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Shared Files\Program Team\EE\CHP\FY20\1. CHP Program Launch Documents\4. Application\"/>
    </mc:Choice>
  </mc:AlternateContent>
  <xr:revisionPtr revIDLastSave="0" documentId="13_ncr:1_{16730056-02AB-4A18-BD78-EC2C79B21A3E}" xr6:coauthVersionLast="44" xr6:coauthVersionMax="44" xr10:uidLastSave="{00000000-0000-0000-0000-000000000000}"/>
  <workbookProtection workbookAlgorithmName="SHA-512" workbookHashValue="kAqeFzpNtBGqZaaDN7fQsf07k3GH8WhPNHkuNzMdIY8hZTGj4X18J1lL7WDuLwKXQAvNprLwEz57DJ2XKbHU/A==" workbookSaltValue="SLXC5U8jmRPzPe1lE7U7cQ==" workbookSpinCount="100000" lockStructure="1"/>
  <bookViews>
    <workbookView xWindow="-120" yWindow="-120" windowWidth="29040" windowHeight="15840" xr2:uid="{00000000-000D-0000-FFFF-FFFF00000000}"/>
  </bookViews>
  <sheets>
    <sheet name="Basic Information" sheetId="3" r:id="rId1"/>
    <sheet name="Utility Data" sheetId="4" r:id="rId2"/>
    <sheet name="CHP System Performance Data" sheetId="5" r:id="rId3"/>
    <sheet name="CHP System Financial Data" sheetId="6"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76" i="5" l="1"/>
  <c r="BB75" i="5"/>
  <c r="BB74" i="5"/>
  <c r="BB73" i="5"/>
  <c r="BB72" i="5"/>
  <c r="BB71" i="5"/>
  <c r="BB70" i="5"/>
  <c r="BB69" i="5"/>
  <c r="BB68" i="5"/>
  <c r="BB67" i="5"/>
  <c r="BB66" i="5"/>
  <c r="BB65" i="5"/>
  <c r="BB77" i="5" s="1"/>
  <c r="AN76" i="5"/>
  <c r="AN75" i="5"/>
  <c r="AN74" i="5"/>
  <c r="AN73" i="5"/>
  <c r="AN72" i="5"/>
  <c r="AN71" i="5"/>
  <c r="AN70" i="5"/>
  <c r="AN69" i="5"/>
  <c r="AN68" i="5"/>
  <c r="AN67" i="5"/>
  <c r="AN66" i="5"/>
  <c r="AN65" i="5"/>
  <c r="AN77" i="5" s="1"/>
  <c r="Z76" i="5"/>
  <c r="Z75" i="5"/>
  <c r="Z74" i="5"/>
  <c r="Z73" i="5"/>
  <c r="Z72" i="5"/>
  <c r="Z71" i="5"/>
  <c r="Z70" i="5"/>
  <c r="Z69" i="5"/>
  <c r="Z68" i="5"/>
  <c r="Z67" i="5"/>
  <c r="Z66" i="5"/>
  <c r="Z65" i="5"/>
  <c r="Z77" i="5" s="1"/>
  <c r="L76" i="5"/>
  <c r="L75" i="5"/>
  <c r="L74" i="5"/>
  <c r="L73" i="5"/>
  <c r="L72" i="5"/>
  <c r="L71" i="5"/>
  <c r="L70" i="5"/>
  <c r="L69" i="5"/>
  <c r="L68" i="5"/>
  <c r="L67" i="5"/>
  <c r="L66" i="5"/>
  <c r="L65" i="5"/>
  <c r="L77" i="5" s="1"/>
  <c r="F41" i="5" l="1"/>
  <c r="BA77" i="5" l="1"/>
  <c r="AM77" i="5"/>
  <c r="Y77" i="5"/>
  <c r="K77" i="5"/>
  <c r="K29" i="6" l="1"/>
  <c r="D35" i="6"/>
  <c r="K32" i="6" s="1"/>
  <c r="B13" i="6"/>
  <c r="F82" i="5" l="1"/>
  <c r="F83" i="5"/>
  <c r="F84" i="5"/>
  <c r="F81" i="5"/>
  <c r="Y99" i="5"/>
  <c r="Z99" i="5" s="1"/>
  <c r="Y100" i="5"/>
  <c r="Z100" i="5" s="1"/>
  <c r="Y101" i="5"/>
  <c r="Z101" i="5" s="1"/>
  <c r="Y102" i="5"/>
  <c r="Z102" i="5" s="1"/>
  <c r="Y103" i="5"/>
  <c r="Z103" i="5" s="1"/>
  <c r="Y104" i="5"/>
  <c r="Z104" i="5" s="1"/>
  <c r="Y105" i="5"/>
  <c r="Z105" i="5" s="1"/>
  <c r="Y106" i="5"/>
  <c r="Z106" i="5" s="1"/>
  <c r="Y107" i="5"/>
  <c r="Z107" i="5" s="1"/>
  <c r="Y108" i="5"/>
  <c r="Z108" i="5" s="1"/>
  <c r="Y109" i="5"/>
  <c r="Z109" i="5" s="1"/>
  <c r="Y98" i="5"/>
  <c r="V99" i="5"/>
  <c r="V100" i="5"/>
  <c r="V101" i="5"/>
  <c r="V102" i="5"/>
  <c r="V103" i="5"/>
  <c r="V104" i="5"/>
  <c r="V105" i="5"/>
  <c r="V106" i="5"/>
  <c r="V107" i="5"/>
  <c r="V108" i="5"/>
  <c r="V109" i="5"/>
  <c r="T99" i="5"/>
  <c r="U99" i="5"/>
  <c r="T100" i="5"/>
  <c r="U100" i="5"/>
  <c r="T101" i="5"/>
  <c r="U101" i="5"/>
  <c r="T102" i="5"/>
  <c r="U102" i="5"/>
  <c r="T103" i="5"/>
  <c r="U103" i="5"/>
  <c r="T104" i="5"/>
  <c r="U104" i="5"/>
  <c r="T105" i="5"/>
  <c r="U105" i="5"/>
  <c r="T106" i="5"/>
  <c r="U106" i="5"/>
  <c r="T107" i="5"/>
  <c r="U107" i="5"/>
  <c r="T108" i="5"/>
  <c r="U108" i="5"/>
  <c r="T109" i="5"/>
  <c r="U109" i="5"/>
  <c r="R99" i="5"/>
  <c r="R100" i="5"/>
  <c r="R101" i="5"/>
  <c r="R102" i="5"/>
  <c r="R103" i="5"/>
  <c r="R104" i="5"/>
  <c r="R105" i="5"/>
  <c r="R106" i="5"/>
  <c r="R107" i="5"/>
  <c r="R108" i="5"/>
  <c r="R109" i="5"/>
  <c r="P99" i="5"/>
  <c r="Q99" i="5"/>
  <c r="P100" i="5"/>
  <c r="Q100" i="5"/>
  <c r="P101" i="5"/>
  <c r="Q101" i="5"/>
  <c r="P102" i="5"/>
  <c r="Q102" i="5"/>
  <c r="P103" i="5"/>
  <c r="Q103" i="5"/>
  <c r="P104" i="5"/>
  <c r="Q104" i="5"/>
  <c r="P105" i="5"/>
  <c r="Q105" i="5"/>
  <c r="P106" i="5"/>
  <c r="Q106" i="5"/>
  <c r="P107" i="5"/>
  <c r="Q107" i="5"/>
  <c r="P108" i="5"/>
  <c r="Q108" i="5"/>
  <c r="P109" i="5"/>
  <c r="Q109" i="5"/>
  <c r="V98" i="5"/>
  <c r="U98" i="5"/>
  <c r="T98" i="5"/>
  <c r="R98" i="5"/>
  <c r="Q98" i="5"/>
  <c r="P98" i="5"/>
  <c r="P83" i="5"/>
  <c r="P84" i="5"/>
  <c r="P85" i="5"/>
  <c r="P86" i="5"/>
  <c r="P87" i="5"/>
  <c r="P88" i="5"/>
  <c r="P89" i="5"/>
  <c r="P90" i="5"/>
  <c r="P91" i="5"/>
  <c r="P92" i="5"/>
  <c r="P93" i="5"/>
  <c r="P82" i="5"/>
  <c r="AV60" i="5"/>
  <c r="AT60" i="5"/>
  <c r="BB60" i="5" s="1"/>
  <c r="AS60" i="5"/>
  <c r="AV59" i="5"/>
  <c r="AT59" i="5"/>
  <c r="BB59" i="5" s="1"/>
  <c r="AS59" i="5"/>
  <c r="AV58" i="5"/>
  <c r="AT58" i="5"/>
  <c r="BB58" i="5" s="1"/>
  <c r="AS58" i="5"/>
  <c r="AV57" i="5"/>
  <c r="AT57" i="5"/>
  <c r="BB57" i="5" s="1"/>
  <c r="AS57" i="5"/>
  <c r="AV56" i="5"/>
  <c r="AT56" i="5"/>
  <c r="BB56" i="5" s="1"/>
  <c r="AS56" i="5"/>
  <c r="AV55" i="5"/>
  <c r="AT55" i="5"/>
  <c r="BB55" i="5" s="1"/>
  <c r="AS55" i="5"/>
  <c r="AV54" i="5"/>
  <c r="AT54" i="5"/>
  <c r="BB54" i="5" s="1"/>
  <c r="AS54" i="5"/>
  <c r="AV53" i="5"/>
  <c r="AT53" i="5"/>
  <c r="BB53" i="5" s="1"/>
  <c r="AS53" i="5"/>
  <c r="AV52" i="5"/>
  <c r="AT52" i="5"/>
  <c r="BB52" i="5" s="1"/>
  <c r="AS52" i="5"/>
  <c r="AV51" i="5"/>
  <c r="AT51" i="5"/>
  <c r="BB51" i="5" s="1"/>
  <c r="AS51" i="5"/>
  <c r="AV50" i="5"/>
  <c r="AT50" i="5"/>
  <c r="BB50" i="5" s="1"/>
  <c r="AS50" i="5"/>
  <c r="AV49" i="5"/>
  <c r="AT49" i="5"/>
  <c r="BB49" i="5" s="1"/>
  <c r="AS49" i="5"/>
  <c r="AH60" i="5"/>
  <c r="AF60" i="5"/>
  <c r="AN60" i="5" s="1"/>
  <c r="AE60" i="5"/>
  <c r="AH59" i="5"/>
  <c r="AF59" i="5"/>
  <c r="AN59" i="5" s="1"/>
  <c r="AE59" i="5"/>
  <c r="AH58" i="5"/>
  <c r="AF58" i="5"/>
  <c r="AN58" i="5" s="1"/>
  <c r="AE58" i="5"/>
  <c r="AH57" i="5"/>
  <c r="AF57" i="5"/>
  <c r="AN57" i="5" s="1"/>
  <c r="AE57" i="5"/>
  <c r="AH56" i="5"/>
  <c r="AF56" i="5"/>
  <c r="AN56" i="5" s="1"/>
  <c r="AE56" i="5"/>
  <c r="AH55" i="5"/>
  <c r="AF55" i="5"/>
  <c r="AN55" i="5" s="1"/>
  <c r="AE55" i="5"/>
  <c r="AH54" i="5"/>
  <c r="AF54" i="5"/>
  <c r="AN54" i="5" s="1"/>
  <c r="AE54" i="5"/>
  <c r="AH53" i="5"/>
  <c r="AF53" i="5"/>
  <c r="AN53" i="5" s="1"/>
  <c r="AE53" i="5"/>
  <c r="AH52" i="5"/>
  <c r="AF52" i="5"/>
  <c r="AN52" i="5" s="1"/>
  <c r="AE52" i="5"/>
  <c r="AH51" i="5"/>
  <c r="AF51" i="5"/>
  <c r="AN51" i="5" s="1"/>
  <c r="AE51" i="5"/>
  <c r="AH50" i="5"/>
  <c r="AF50" i="5"/>
  <c r="AN50" i="5" s="1"/>
  <c r="AE50" i="5"/>
  <c r="AH49" i="5"/>
  <c r="AF49" i="5"/>
  <c r="AN49" i="5" s="1"/>
  <c r="AE49" i="5"/>
  <c r="T60" i="5"/>
  <c r="R60" i="5"/>
  <c r="Z60" i="5" s="1"/>
  <c r="Q60" i="5"/>
  <c r="T59" i="5"/>
  <c r="R59" i="5"/>
  <c r="Z59" i="5" s="1"/>
  <c r="Q59" i="5"/>
  <c r="T58" i="5"/>
  <c r="R58" i="5"/>
  <c r="Z58" i="5" s="1"/>
  <c r="Q58" i="5"/>
  <c r="T57" i="5"/>
  <c r="R57" i="5"/>
  <c r="Z57" i="5" s="1"/>
  <c r="Q57" i="5"/>
  <c r="T56" i="5"/>
  <c r="R56" i="5"/>
  <c r="Z56" i="5" s="1"/>
  <c r="Q56" i="5"/>
  <c r="T55" i="5"/>
  <c r="R55" i="5"/>
  <c r="Z55" i="5" s="1"/>
  <c r="Q55" i="5"/>
  <c r="T54" i="5"/>
  <c r="R54" i="5"/>
  <c r="Z54" i="5" s="1"/>
  <c r="Q54" i="5"/>
  <c r="T53" i="5"/>
  <c r="R53" i="5"/>
  <c r="Z53" i="5" s="1"/>
  <c r="Q53" i="5"/>
  <c r="T52" i="5"/>
  <c r="R52" i="5"/>
  <c r="Z52" i="5" s="1"/>
  <c r="Q52" i="5"/>
  <c r="T51" i="5"/>
  <c r="R51" i="5"/>
  <c r="Z51" i="5" s="1"/>
  <c r="Q51" i="5"/>
  <c r="T50" i="5"/>
  <c r="R50" i="5"/>
  <c r="Z50" i="5" s="1"/>
  <c r="Q50" i="5"/>
  <c r="T49" i="5"/>
  <c r="R49" i="5"/>
  <c r="Z49" i="5" s="1"/>
  <c r="Q49" i="5"/>
  <c r="AX77" i="5"/>
  <c r="AW77" i="5"/>
  <c r="AV77" i="5"/>
  <c r="AT77" i="5"/>
  <c r="AS77" i="5"/>
  <c r="AR77" i="5"/>
  <c r="AZ76" i="5"/>
  <c r="AW60" i="5" s="1"/>
  <c r="AZ60" i="5" s="1"/>
  <c r="BA60" i="5" s="1"/>
  <c r="AZ75" i="5"/>
  <c r="AW59" i="5" s="1"/>
  <c r="AZ59" i="5" s="1"/>
  <c r="BA59" i="5" s="1"/>
  <c r="AZ74" i="5"/>
  <c r="AW58" i="5" s="1"/>
  <c r="AZ58" i="5" s="1"/>
  <c r="BA58" i="5" s="1"/>
  <c r="AZ73" i="5"/>
  <c r="AW57" i="5" s="1"/>
  <c r="AZ57" i="5" s="1"/>
  <c r="BA57" i="5" s="1"/>
  <c r="AZ72" i="5"/>
  <c r="AW56" i="5" s="1"/>
  <c r="AZ56" i="5" s="1"/>
  <c r="BA56" i="5" s="1"/>
  <c r="AZ71" i="5"/>
  <c r="AW55" i="5" s="1"/>
  <c r="AZ55" i="5" s="1"/>
  <c r="BA55" i="5" s="1"/>
  <c r="AZ70" i="5"/>
  <c r="AW54" i="5" s="1"/>
  <c r="AZ54" i="5" s="1"/>
  <c r="BA54" i="5" s="1"/>
  <c r="AZ69" i="5"/>
  <c r="AW53" i="5" s="1"/>
  <c r="AZ53" i="5" s="1"/>
  <c r="BA53" i="5" s="1"/>
  <c r="AZ68" i="5"/>
  <c r="AW52" i="5" s="1"/>
  <c r="AZ52" i="5" s="1"/>
  <c r="BA52" i="5" s="1"/>
  <c r="AZ67" i="5"/>
  <c r="AW51" i="5" s="1"/>
  <c r="AZ51" i="5" s="1"/>
  <c r="BA51" i="5" s="1"/>
  <c r="AZ66" i="5"/>
  <c r="AW50" i="5" s="1"/>
  <c r="AZ50" i="5" s="1"/>
  <c r="BA50" i="5" s="1"/>
  <c r="AZ65" i="5"/>
  <c r="AW49" i="5" s="1"/>
  <c r="AZ49" i="5" s="1"/>
  <c r="AR61" i="5"/>
  <c r="AJ77" i="5"/>
  <c r="AI77" i="5"/>
  <c r="AH77" i="5"/>
  <c r="AF77" i="5"/>
  <c r="AE77" i="5"/>
  <c r="AD77" i="5"/>
  <c r="AL76" i="5"/>
  <c r="AI60" i="5" s="1"/>
  <c r="AL60" i="5" s="1"/>
  <c r="AM60" i="5" s="1"/>
  <c r="AL75" i="5"/>
  <c r="AI59" i="5" s="1"/>
  <c r="AL59" i="5" s="1"/>
  <c r="AM59" i="5" s="1"/>
  <c r="AL74" i="5"/>
  <c r="AI58" i="5" s="1"/>
  <c r="AL58" i="5" s="1"/>
  <c r="AM58" i="5" s="1"/>
  <c r="AL73" i="5"/>
  <c r="AI57" i="5" s="1"/>
  <c r="AL57" i="5" s="1"/>
  <c r="AM57" i="5" s="1"/>
  <c r="AL72" i="5"/>
  <c r="AI56" i="5" s="1"/>
  <c r="AL56" i="5" s="1"/>
  <c r="AM56" i="5" s="1"/>
  <c r="AL71" i="5"/>
  <c r="AI55" i="5" s="1"/>
  <c r="AL55" i="5" s="1"/>
  <c r="AM55" i="5" s="1"/>
  <c r="AL70" i="5"/>
  <c r="AI54" i="5" s="1"/>
  <c r="AL54" i="5" s="1"/>
  <c r="AM54" i="5" s="1"/>
  <c r="AL69" i="5"/>
  <c r="AI53" i="5" s="1"/>
  <c r="AL53" i="5" s="1"/>
  <c r="AM53" i="5" s="1"/>
  <c r="AL68" i="5"/>
  <c r="AI52" i="5" s="1"/>
  <c r="AL52" i="5" s="1"/>
  <c r="AM52" i="5" s="1"/>
  <c r="AL67" i="5"/>
  <c r="AL66" i="5"/>
  <c r="AI50" i="5" s="1"/>
  <c r="AL50" i="5" s="1"/>
  <c r="AM50" i="5" s="1"/>
  <c r="AL65" i="5"/>
  <c r="AI49" i="5" s="1"/>
  <c r="AD61" i="5"/>
  <c r="V77" i="5"/>
  <c r="U77" i="5"/>
  <c r="T77" i="5"/>
  <c r="R77" i="5"/>
  <c r="Q77" i="5"/>
  <c r="P77" i="5"/>
  <c r="X76" i="5"/>
  <c r="U60" i="5" s="1"/>
  <c r="X60" i="5" s="1"/>
  <c r="Y60" i="5" s="1"/>
  <c r="X75" i="5"/>
  <c r="U59" i="5" s="1"/>
  <c r="X59" i="5" s="1"/>
  <c r="Y59" i="5" s="1"/>
  <c r="X74" i="5"/>
  <c r="U58" i="5" s="1"/>
  <c r="X58" i="5" s="1"/>
  <c r="Y58" i="5" s="1"/>
  <c r="X73" i="5"/>
  <c r="U57" i="5" s="1"/>
  <c r="X57" i="5" s="1"/>
  <c r="Y57" i="5" s="1"/>
  <c r="X72" i="5"/>
  <c r="U56" i="5" s="1"/>
  <c r="X56" i="5" s="1"/>
  <c r="Y56" i="5" s="1"/>
  <c r="X71" i="5"/>
  <c r="U55" i="5" s="1"/>
  <c r="X55" i="5" s="1"/>
  <c r="Y55" i="5" s="1"/>
  <c r="X70" i="5"/>
  <c r="U54" i="5" s="1"/>
  <c r="X54" i="5" s="1"/>
  <c r="Y54" i="5" s="1"/>
  <c r="X69" i="5"/>
  <c r="U53" i="5" s="1"/>
  <c r="X53" i="5" s="1"/>
  <c r="Y53" i="5" s="1"/>
  <c r="X68" i="5"/>
  <c r="U52" i="5" s="1"/>
  <c r="X52" i="5" s="1"/>
  <c r="Y52" i="5" s="1"/>
  <c r="X67" i="5"/>
  <c r="X66" i="5"/>
  <c r="U50" i="5" s="1"/>
  <c r="X50" i="5" s="1"/>
  <c r="Y50" i="5" s="1"/>
  <c r="X65" i="5"/>
  <c r="U49" i="5" s="1"/>
  <c r="P61" i="5"/>
  <c r="B61" i="5"/>
  <c r="D77" i="5"/>
  <c r="H77" i="5"/>
  <c r="G77" i="5"/>
  <c r="F77" i="5"/>
  <c r="C77" i="5"/>
  <c r="B77" i="5"/>
  <c r="F50" i="5"/>
  <c r="F51" i="5"/>
  <c r="F52" i="5"/>
  <c r="F53" i="5"/>
  <c r="F54" i="5"/>
  <c r="F55" i="5"/>
  <c r="F56" i="5"/>
  <c r="F57" i="5"/>
  <c r="F58" i="5"/>
  <c r="F59" i="5"/>
  <c r="F60" i="5"/>
  <c r="D50" i="5"/>
  <c r="L50" i="5" s="1"/>
  <c r="D51" i="5"/>
  <c r="L51" i="5" s="1"/>
  <c r="D52" i="5"/>
  <c r="L52" i="5" s="1"/>
  <c r="D53" i="5"/>
  <c r="L53" i="5" s="1"/>
  <c r="D54" i="5"/>
  <c r="L54" i="5" s="1"/>
  <c r="D55" i="5"/>
  <c r="L55" i="5" s="1"/>
  <c r="D56" i="5"/>
  <c r="L56" i="5" s="1"/>
  <c r="D57" i="5"/>
  <c r="L57" i="5" s="1"/>
  <c r="D58" i="5"/>
  <c r="L58" i="5" s="1"/>
  <c r="D59" i="5"/>
  <c r="L59" i="5" s="1"/>
  <c r="D60" i="5"/>
  <c r="L60" i="5" s="1"/>
  <c r="C50" i="5"/>
  <c r="C51" i="5"/>
  <c r="C52" i="5"/>
  <c r="C53" i="5"/>
  <c r="C54" i="5"/>
  <c r="C55" i="5"/>
  <c r="C56" i="5"/>
  <c r="C57" i="5"/>
  <c r="C58" i="5"/>
  <c r="C59" i="5"/>
  <c r="C60" i="5"/>
  <c r="J66" i="5"/>
  <c r="J67" i="5"/>
  <c r="G51" i="5" s="1"/>
  <c r="J51" i="5" s="1"/>
  <c r="K51" i="5" s="1"/>
  <c r="J68" i="5"/>
  <c r="G52" i="5" s="1"/>
  <c r="J69" i="5"/>
  <c r="G53" i="5" s="1"/>
  <c r="J53" i="5" s="1"/>
  <c r="J70" i="5"/>
  <c r="G54" i="5" s="1"/>
  <c r="J71" i="5"/>
  <c r="G55" i="5" s="1"/>
  <c r="J72" i="5"/>
  <c r="G56" i="5" s="1"/>
  <c r="J56" i="5" s="1"/>
  <c r="J73" i="5"/>
  <c r="G57" i="5" s="1"/>
  <c r="J74" i="5"/>
  <c r="G58" i="5" s="1"/>
  <c r="J58" i="5" s="1"/>
  <c r="J75" i="5"/>
  <c r="G59" i="5" s="1"/>
  <c r="J76" i="5"/>
  <c r="G60" i="5" s="1"/>
  <c r="J65" i="5"/>
  <c r="G49" i="5" s="1"/>
  <c r="F49" i="5"/>
  <c r="D49" i="5"/>
  <c r="L49" i="5" s="1"/>
  <c r="C49" i="5"/>
  <c r="Y110" i="5" l="1"/>
  <c r="Z98" i="5"/>
  <c r="Z110" i="5" s="1"/>
  <c r="Q90" i="5"/>
  <c r="R90" i="5"/>
  <c r="Z90" i="5" s="1"/>
  <c r="T90" i="5"/>
  <c r="R89" i="5"/>
  <c r="V89" i="5" s="1"/>
  <c r="T89" i="5"/>
  <c r="Q89" i="5"/>
  <c r="R88" i="5"/>
  <c r="Q88" i="5"/>
  <c r="T88" i="5"/>
  <c r="R87" i="5"/>
  <c r="T87" i="5"/>
  <c r="Q87" i="5"/>
  <c r="T82" i="5"/>
  <c r="Q82" i="5"/>
  <c r="R82" i="5"/>
  <c r="R86" i="5"/>
  <c r="Z86" i="5" s="1"/>
  <c r="T86" i="5"/>
  <c r="Q86" i="5"/>
  <c r="Z93" i="5"/>
  <c r="T93" i="5"/>
  <c r="Q93" i="5"/>
  <c r="R93" i="5"/>
  <c r="T85" i="5"/>
  <c r="Q85" i="5"/>
  <c r="R85" i="5"/>
  <c r="Z85" i="5" s="1"/>
  <c r="R92" i="5"/>
  <c r="T92" i="5"/>
  <c r="Q92" i="5"/>
  <c r="T84" i="5"/>
  <c r="Q84" i="5"/>
  <c r="R84" i="5"/>
  <c r="R91" i="5"/>
  <c r="V91" i="5" s="1"/>
  <c r="T91" i="5"/>
  <c r="Q91" i="5"/>
  <c r="T83" i="5"/>
  <c r="Q83" i="5"/>
  <c r="R83" i="5"/>
  <c r="J57" i="5"/>
  <c r="K57" i="5" s="1"/>
  <c r="AX53" i="5"/>
  <c r="K58" i="5"/>
  <c r="K53" i="5"/>
  <c r="K56" i="5"/>
  <c r="J59" i="5"/>
  <c r="K59" i="5" s="1"/>
  <c r="J60" i="5"/>
  <c r="K60" i="5" s="1"/>
  <c r="J55" i="5"/>
  <c r="K55" i="5" s="1"/>
  <c r="J54" i="5"/>
  <c r="K54" i="5" s="1"/>
  <c r="J49" i="5"/>
  <c r="K49" i="5" s="1"/>
  <c r="AJ51" i="5"/>
  <c r="AJ56" i="5"/>
  <c r="AX60" i="5"/>
  <c r="V55" i="5"/>
  <c r="AJ59" i="5"/>
  <c r="Z83" i="5"/>
  <c r="AJ60" i="5"/>
  <c r="V51" i="5"/>
  <c r="AJ55" i="5"/>
  <c r="X99" i="5"/>
  <c r="U83" i="5" s="1"/>
  <c r="X83" i="5" s="1"/>
  <c r="Y83" i="5" s="1"/>
  <c r="U110" i="5"/>
  <c r="H49" i="5"/>
  <c r="AJ49" i="5"/>
  <c r="V53" i="5"/>
  <c r="P94" i="5"/>
  <c r="AX51" i="5"/>
  <c r="X105" i="5"/>
  <c r="U89" i="5" s="1"/>
  <c r="F61" i="5"/>
  <c r="V57" i="5"/>
  <c r="AX57" i="5"/>
  <c r="Z82" i="5"/>
  <c r="F85" i="5"/>
  <c r="V49" i="5"/>
  <c r="V59" i="5"/>
  <c r="T61" i="5"/>
  <c r="AH61" i="5"/>
  <c r="AS61" i="5"/>
  <c r="X107" i="5"/>
  <c r="U91" i="5" s="1"/>
  <c r="X91" i="5" s="1"/>
  <c r="Y91" i="5" s="1"/>
  <c r="X103" i="5"/>
  <c r="U87" i="5" s="1"/>
  <c r="Q110" i="5"/>
  <c r="X104" i="5"/>
  <c r="U88" i="5" s="1"/>
  <c r="P110" i="5"/>
  <c r="X108" i="5"/>
  <c r="U92" i="5" s="1"/>
  <c r="X92" i="5" s="1"/>
  <c r="Y92" i="5" s="1"/>
  <c r="X109" i="5"/>
  <c r="U93" i="5" s="1"/>
  <c r="V110" i="5"/>
  <c r="C61" i="5"/>
  <c r="AV61" i="5"/>
  <c r="D61" i="5"/>
  <c r="L61" i="5" s="1"/>
  <c r="T110" i="5"/>
  <c r="J77" i="5"/>
  <c r="R110" i="5"/>
  <c r="X101" i="5"/>
  <c r="U85" i="5" s="1"/>
  <c r="X106" i="5"/>
  <c r="U90" i="5" s="1"/>
  <c r="X102" i="5"/>
  <c r="U86" i="5" s="1"/>
  <c r="X100" i="5"/>
  <c r="U84" i="5" s="1"/>
  <c r="X84" i="5" s="1"/>
  <c r="Y84" i="5" s="1"/>
  <c r="X98" i="5"/>
  <c r="U82" i="5" s="1"/>
  <c r="V85" i="5"/>
  <c r="V93" i="5"/>
  <c r="J52" i="5"/>
  <c r="K52" i="5" s="1"/>
  <c r="H59" i="5"/>
  <c r="H55" i="5"/>
  <c r="H51" i="5"/>
  <c r="Q61" i="5"/>
  <c r="AE61" i="5"/>
  <c r="G50" i="5"/>
  <c r="J50" i="5" s="1"/>
  <c r="K50" i="5" s="1"/>
  <c r="H58" i="5"/>
  <c r="H54" i="5"/>
  <c r="H50" i="5"/>
  <c r="AL77" i="5"/>
  <c r="H57" i="5"/>
  <c r="H53" i="5"/>
  <c r="H60" i="5"/>
  <c r="H56" i="5"/>
  <c r="H52" i="5"/>
  <c r="X77" i="5"/>
  <c r="AT61" i="5"/>
  <c r="BB61" i="5" s="1"/>
  <c r="AZ77" i="5"/>
  <c r="AX55" i="5"/>
  <c r="AX50" i="5"/>
  <c r="AX52" i="5"/>
  <c r="AX54" i="5"/>
  <c r="AX56" i="5"/>
  <c r="AX58" i="5"/>
  <c r="AX49" i="5"/>
  <c r="AX59" i="5"/>
  <c r="AF61" i="5"/>
  <c r="AN61" i="5" s="1"/>
  <c r="AJ50" i="5"/>
  <c r="AJ54" i="5"/>
  <c r="AJ58" i="5"/>
  <c r="AJ52" i="5"/>
  <c r="AJ53" i="5"/>
  <c r="AJ57" i="5"/>
  <c r="V52" i="5"/>
  <c r="V56" i="5"/>
  <c r="V60" i="5"/>
  <c r="R61" i="5"/>
  <c r="Z61" i="5" s="1"/>
  <c r="V50" i="5"/>
  <c r="V54" i="5"/>
  <c r="V58" i="5"/>
  <c r="BA49" i="5"/>
  <c r="AW61" i="5"/>
  <c r="AZ61" i="5" s="1"/>
  <c r="BA61" i="5" s="1"/>
  <c r="AL49" i="5"/>
  <c r="AI51" i="5"/>
  <c r="AL51" i="5" s="1"/>
  <c r="AM51" i="5" s="1"/>
  <c r="X49" i="5"/>
  <c r="U51" i="5"/>
  <c r="X51" i="5" s="1"/>
  <c r="Y51" i="5" s="1"/>
  <c r="N41" i="5"/>
  <c r="J41" i="5"/>
  <c r="B41" i="5"/>
  <c r="N27" i="5"/>
  <c r="N28" i="5"/>
  <c r="N29" i="5"/>
  <c r="N26" i="5"/>
  <c r="J22" i="5"/>
  <c r="J20" i="5"/>
  <c r="Q60" i="4"/>
  <c r="O60" i="4"/>
  <c r="P59" i="4"/>
  <c r="P58" i="4"/>
  <c r="P57" i="4"/>
  <c r="P56" i="4"/>
  <c r="P55" i="4"/>
  <c r="P54" i="4"/>
  <c r="P53" i="4"/>
  <c r="P52" i="4"/>
  <c r="P51" i="4"/>
  <c r="P50" i="4"/>
  <c r="P49" i="4"/>
  <c r="P48" i="4"/>
  <c r="K60" i="4"/>
  <c r="I60" i="4"/>
  <c r="J59" i="4"/>
  <c r="J58" i="4"/>
  <c r="J57" i="4"/>
  <c r="J56" i="4"/>
  <c r="J55" i="4"/>
  <c r="J54" i="4"/>
  <c r="J53" i="4"/>
  <c r="J52" i="4"/>
  <c r="J51" i="4"/>
  <c r="J50" i="4"/>
  <c r="J49" i="4"/>
  <c r="J48" i="4"/>
  <c r="D49" i="4"/>
  <c r="D50" i="4"/>
  <c r="D51" i="4"/>
  <c r="D52" i="4"/>
  <c r="D53" i="4"/>
  <c r="D54" i="4"/>
  <c r="D55" i="4"/>
  <c r="D56" i="4"/>
  <c r="D57" i="4"/>
  <c r="D58" i="4"/>
  <c r="D59" i="4"/>
  <c r="D48" i="4"/>
  <c r="N42" i="4"/>
  <c r="D42" i="4"/>
  <c r="E60" i="4"/>
  <c r="C60" i="4"/>
  <c r="Q33" i="4"/>
  <c r="P33" i="4"/>
  <c r="O33" i="4"/>
  <c r="K33" i="4"/>
  <c r="J33" i="4"/>
  <c r="I33" i="4"/>
  <c r="D33" i="4"/>
  <c r="E33" i="4"/>
  <c r="C33" i="4"/>
  <c r="D15" i="4"/>
  <c r="Z89" i="5" l="1"/>
  <c r="C37" i="4"/>
  <c r="H36" i="4"/>
  <c r="H37" i="4" s="1"/>
  <c r="C36" i="4"/>
  <c r="C64" i="4"/>
  <c r="H61" i="5"/>
  <c r="AX61" i="5"/>
  <c r="AJ61" i="5"/>
  <c r="X87" i="5"/>
  <c r="Y87" i="5" s="1"/>
  <c r="X86" i="5"/>
  <c r="Y86" i="5" s="1"/>
  <c r="V61" i="5"/>
  <c r="V87" i="5"/>
  <c r="X82" i="5"/>
  <c r="Y82" i="5" s="1"/>
  <c r="X93" i="5"/>
  <c r="Y93" i="5" s="1"/>
  <c r="X90" i="5"/>
  <c r="Y90" i="5" s="1"/>
  <c r="X89" i="5"/>
  <c r="Y89" i="5" s="1"/>
  <c r="X88" i="5"/>
  <c r="Y88" i="5" s="1"/>
  <c r="X85" i="5"/>
  <c r="Y85" i="5" s="1"/>
  <c r="Z91" i="5"/>
  <c r="V83" i="5"/>
  <c r="V82" i="5"/>
  <c r="Z87" i="5"/>
  <c r="T94" i="5"/>
  <c r="K84" i="5" s="1"/>
  <c r="G61" i="5"/>
  <c r="J61" i="5" s="1"/>
  <c r="K61" i="5" s="1"/>
  <c r="R94" i="5"/>
  <c r="V84" i="5"/>
  <c r="Z84" i="5"/>
  <c r="C38" i="4"/>
  <c r="Q94" i="5"/>
  <c r="K81" i="5" s="1"/>
  <c r="K89" i="5" s="1"/>
  <c r="Z88" i="5"/>
  <c r="V88" i="5"/>
  <c r="V92" i="5"/>
  <c r="Z92" i="5"/>
  <c r="X110" i="5"/>
  <c r="U94" i="5"/>
  <c r="V90" i="5"/>
  <c r="V86" i="5"/>
  <c r="N30" i="5"/>
  <c r="AM49" i="5"/>
  <c r="AI61" i="5"/>
  <c r="AL61" i="5" s="1"/>
  <c r="AM61" i="5" s="1"/>
  <c r="Y49" i="5"/>
  <c r="U61" i="5"/>
  <c r="X61" i="5" s="1"/>
  <c r="Y61" i="5" s="1"/>
  <c r="P60" i="4"/>
  <c r="D60" i="4"/>
  <c r="J60" i="4"/>
  <c r="C63" i="4" l="1"/>
  <c r="K85" i="5"/>
  <c r="X94" i="5"/>
  <c r="Y94" i="5" s="1"/>
  <c r="K88" i="5" s="1"/>
  <c r="K82" i="5"/>
  <c r="K83" i="5" s="1"/>
  <c r="V94" i="5"/>
  <c r="Z94" i="5"/>
  <c r="K87" i="5"/>
  <c r="K86" i="5"/>
  <c r="H63" i="4"/>
</calcChain>
</file>

<file path=xl/sharedStrings.xml><?xml version="1.0" encoding="utf-8"?>
<sst xmlns="http://schemas.openxmlformats.org/spreadsheetml/2006/main" count="578" uniqueCount="201">
  <si>
    <t>FY20 Combined Heat and Power ("CHP") Program</t>
  </si>
  <si>
    <t>MD</t>
  </si>
  <si>
    <t>kW</t>
  </si>
  <si>
    <t>Supplemental Application Datasheet</t>
  </si>
  <si>
    <t>Applicant Organization (Facility Owner)</t>
  </si>
  <si>
    <t>Type of Organization</t>
  </si>
  <si>
    <t>[Select]</t>
  </si>
  <si>
    <t>Project Site Name</t>
  </si>
  <si>
    <t>Project Site Address</t>
  </si>
  <si>
    <t>City</t>
  </si>
  <si>
    <t>State</t>
  </si>
  <si>
    <t>Zip Code</t>
  </si>
  <si>
    <t>SECTION 1: PROJECT SITE INFORMATION</t>
  </si>
  <si>
    <t>Does this project involve more than 1 building (i.e. campus)?</t>
  </si>
  <si>
    <t>If Yes, how many buildings?</t>
  </si>
  <si>
    <t>Number of CHP Systems</t>
  </si>
  <si>
    <t>Is the project site located in a historic district?*</t>
  </si>
  <si>
    <r>
      <t xml:space="preserve">*Properties located in historic districts as designated by the Maryland Inventory of Historic Properties (MIHP) and/or the National Register of Historic Places (NRHP) must undergo a historical preservation review to determine if the installation of the CHP system(s) create an adverse impact to historical significance of the property. Should an adverse impact be determined, MEA will be unable to issue grant funds to the project in accordance with Maryland State law. If you are unsure if your property is located in a historic district, MEA recommends using the Maryland Historical Trust's MEDUSA map locator tool, available at </t>
    </r>
    <r>
      <rPr>
        <b/>
        <i/>
        <u/>
        <sz val="10"/>
        <color theme="1"/>
        <rFont val="Calibri"/>
        <family val="2"/>
        <scheme val="minor"/>
      </rPr>
      <t>https://mht.maryland.gov/research_medusa2.shtml</t>
    </r>
    <r>
      <rPr>
        <i/>
        <sz val="10"/>
        <color theme="1"/>
        <rFont val="Calibri"/>
        <family val="2"/>
        <scheme val="minor"/>
      </rPr>
      <t>.</t>
    </r>
  </si>
  <si>
    <t>SECTION 2: UTILITY INFORMATION</t>
  </si>
  <si>
    <t>Electric Utility</t>
  </si>
  <si>
    <t>If Other, please specify the electric utility below:</t>
  </si>
  <si>
    <t>Electric Utility Account Number(s) (If more than one, separate with a semicolon ';')</t>
  </si>
  <si>
    <t>SECTION 3: UTILITY DATA</t>
  </si>
  <si>
    <r>
      <t xml:space="preserve">Instructions: </t>
    </r>
    <r>
      <rPr>
        <sz val="11"/>
        <color theme="1"/>
        <rFont val="Calibri"/>
        <family val="2"/>
        <scheme val="minor"/>
      </rPr>
      <t xml:space="preserve">Please enter the most recent twelve (12) months of utility data from the project site in the tables below. This data should represent a standard year of operation for the facility, and should correspond with the electric, natural gas, and, if applicable, other utility type bills submitted with the application package. </t>
    </r>
    <r>
      <rPr>
        <b/>
        <sz val="11"/>
        <color theme="1"/>
        <rFont val="Calibri"/>
        <family val="2"/>
        <scheme val="minor"/>
      </rPr>
      <t>If the CHP system is being implemented in a to-be-constructed facility, applicants must submit a projection of anticipated electricity demand and consumption without a CHP system and demonstrate the grid energy avoided by installing the CHP system as part of their feasibility study.</t>
    </r>
  </si>
  <si>
    <t>ELECTRIC UTILITY DATA</t>
  </si>
  <si>
    <t>Electric Utility Provider</t>
  </si>
  <si>
    <t>Pre-CHP Electric Rate ($/kWh)</t>
  </si>
  <si>
    <t>Post-CHP Electric Rate ($/kWh)</t>
  </si>
  <si>
    <t>Year</t>
  </si>
  <si>
    <t>Month</t>
  </si>
  <si>
    <t>Usage (kWh)</t>
  </si>
  <si>
    <t>Demand (kW)</t>
  </si>
  <si>
    <t>Total Cost ($)</t>
  </si>
  <si>
    <t>Jan</t>
  </si>
  <si>
    <t>Feb</t>
  </si>
  <si>
    <t>Mar</t>
  </si>
  <si>
    <t>Apr</t>
  </si>
  <si>
    <t>May</t>
  </si>
  <si>
    <t>Jun</t>
  </si>
  <si>
    <t>Jul</t>
  </si>
  <si>
    <t>Aug</t>
  </si>
  <si>
    <t>Sep</t>
  </si>
  <si>
    <t>Oct</t>
  </si>
  <si>
    <t>Nov</t>
  </si>
  <si>
    <t>Dec</t>
  </si>
  <si>
    <t>Total</t>
  </si>
  <si>
    <t>Account Number:</t>
  </si>
  <si>
    <t>Summary Information (Calculated Automatically)</t>
  </si>
  <si>
    <t>Baseline Peak Demand (kW)</t>
  </si>
  <si>
    <t>Total Baseline kWh</t>
  </si>
  <si>
    <t>Total Baseline MWh</t>
  </si>
  <si>
    <t>Average Baseline $/kWh</t>
  </si>
  <si>
    <t>Total Electricity Cost</t>
  </si>
  <si>
    <t>Natural Gas/Other Fuel Utility Account Number(s) (If more than one, separate with a semicolon ';')</t>
  </si>
  <si>
    <t>If Other, please specify the natural gas/other fuel utility company below:</t>
  </si>
  <si>
    <t>If No, what type of fuel is used for the facility thermal demands (e.g. fuel oil, etc.)?</t>
  </si>
  <si>
    <t>Natural Gas/Propane/Other Fuel Provider</t>
  </si>
  <si>
    <t>Fuel Type:</t>
  </si>
  <si>
    <t>Pre-CHP Nat Gas/Propane/Other Fuel Rate ($/MMBtu)</t>
  </si>
  <si>
    <t>Post-CHP Nat Gas/Propane/Other Fuel Rate ($/MMBtu)</t>
  </si>
  <si>
    <t>Usage (therms)</t>
  </si>
  <si>
    <t>Usage (MMBtu)</t>
  </si>
  <si>
    <t>Total Baseline MMBtu</t>
  </si>
  <si>
    <t>Total Fuel Cost</t>
  </si>
  <si>
    <t>Baseline Average $/MMBtu</t>
  </si>
  <si>
    <t>NATURAL GAS/PROPANE/OTHER FUEL UTILITY DATA</t>
  </si>
  <si>
    <t>SECTION 4: CHP SYSTEM PERFORMANCE DATA</t>
  </si>
  <si>
    <r>
      <t xml:space="preserve">Instructions: </t>
    </r>
    <r>
      <rPr>
        <sz val="11"/>
        <color theme="1"/>
        <rFont val="Calibri"/>
        <family val="2"/>
        <scheme val="minor"/>
      </rPr>
      <t xml:space="preserve">Complete each section below on the performance data and metrics for your proposed CHP system(s). </t>
    </r>
    <r>
      <rPr>
        <b/>
        <sz val="11"/>
        <color theme="1"/>
        <rFont val="Calibri"/>
        <family val="2"/>
        <scheme val="minor"/>
      </rPr>
      <t xml:space="preserve">Please be sure to review the Notice of Availability and Frequently Asked Questions </t>
    </r>
    <r>
      <rPr>
        <sz val="11"/>
        <color theme="1"/>
        <rFont val="Calibri"/>
        <family val="2"/>
        <scheme val="minor"/>
      </rPr>
      <t>available on the CHP Program webpage to ensure the system meets all eligibility requirements. Systems which do not meet the minimum 60% HHV efficiency (50% HHV for fuel cells) will not be considered for grant funding.</t>
    </r>
  </si>
  <si>
    <t>EQUIPMENT INFORMATION</t>
  </si>
  <si>
    <t>CHP System Type</t>
  </si>
  <si>
    <t>If Other, please describe the system type below:</t>
  </si>
  <si>
    <t>For what Area of Interest ("AOI")* is this grant being applied?</t>
  </si>
  <si>
    <t>Is the CHP System capable of islanding or black start?</t>
  </si>
  <si>
    <t>County</t>
  </si>
  <si>
    <t>Allegany</t>
  </si>
  <si>
    <t>Anne Arundel</t>
  </si>
  <si>
    <t>Balitmore City</t>
  </si>
  <si>
    <t>Baltimore County</t>
  </si>
  <si>
    <t>Calvert</t>
  </si>
  <si>
    <t>Carroll</t>
  </si>
  <si>
    <t>Caroline</t>
  </si>
  <si>
    <t>Cecil</t>
  </si>
  <si>
    <t>Charles</t>
  </si>
  <si>
    <t>Dorchester</t>
  </si>
  <si>
    <t>Frederick</t>
  </si>
  <si>
    <t>Garrett</t>
  </si>
  <si>
    <t>Harford</t>
  </si>
  <si>
    <t>Howard</t>
  </si>
  <si>
    <t>Kent</t>
  </si>
  <si>
    <t>Montgomery</t>
  </si>
  <si>
    <t>Prince George's</t>
  </si>
  <si>
    <t>Queen Anne's</t>
  </si>
  <si>
    <t>Saint Mary's</t>
  </si>
  <si>
    <t>Somerset</t>
  </si>
  <si>
    <t>Talbot</t>
  </si>
  <si>
    <t>Washington</t>
  </si>
  <si>
    <t>Wicomico</t>
  </si>
  <si>
    <t>Worcester</t>
  </si>
  <si>
    <t>Number of Buildings in CHP Project</t>
  </si>
  <si>
    <t>Number of CHP Systems in CHP Project</t>
  </si>
  <si>
    <t>Model</t>
  </si>
  <si>
    <t>Nameplate Capacity (kW)</t>
  </si>
  <si>
    <t>No. of Units</t>
  </si>
  <si>
    <t>Total Installed Capacity (kW)</t>
  </si>
  <si>
    <t>TOTAL kW</t>
  </si>
  <si>
    <r>
      <t xml:space="preserve">*See the Notice of Availability, available on the CHP Program webpage at </t>
    </r>
    <r>
      <rPr>
        <b/>
        <i/>
        <u/>
        <sz val="10"/>
        <color theme="1"/>
        <rFont val="Calibri"/>
        <family val="2"/>
        <scheme val="minor"/>
      </rPr>
      <t>https://energy.maryland.gov/Business/pages/meachp.aspx</t>
    </r>
    <r>
      <rPr>
        <i/>
        <sz val="10"/>
        <color theme="1"/>
        <rFont val="Calibri"/>
        <family val="2"/>
        <scheme val="minor"/>
      </rPr>
      <t>.</t>
    </r>
  </si>
  <si>
    <t>ENERGY EFFICIENCY OVERVIEW</t>
  </si>
  <si>
    <t>Unit 1 Rated System Energy Information</t>
  </si>
  <si>
    <t>Energy Input</t>
  </si>
  <si>
    <t>MMBtu/hr</t>
  </si>
  <si>
    <t>Electric Output</t>
  </si>
  <si>
    <t>Thermal Output</t>
  </si>
  <si>
    <t>System Efficiency (HHV)</t>
  </si>
  <si>
    <t>Unit 2 Rated System Energy Information</t>
  </si>
  <si>
    <t>Unit 3 Rated System Energy Information</t>
  </si>
  <si>
    <t>Unit 4 Rated System Energy Information</t>
  </si>
  <si>
    <t>Unit 1 - Annual System Operation Overview</t>
  </si>
  <si>
    <t>Anticipated Monthly Operating Hours</t>
  </si>
  <si>
    <t>Input Fuel (MMBtu)</t>
  </si>
  <si>
    <t>Output Electricity (MMBtu)</t>
  </si>
  <si>
    <t>Recoverable Thermal Output (MMBtu)</t>
  </si>
  <si>
    <t>Utilized Thermal Output (MMBtu)</t>
  </si>
  <si>
    <t>Electricity Efficiency</t>
  </si>
  <si>
    <t>Thermal Efficiency</t>
  </si>
  <si>
    <t>Annual Efficiency</t>
  </si>
  <si>
    <t>Approximate Capacity Factor</t>
  </si>
  <si>
    <t>Unit 1 - Utilized Thermal Output Overview</t>
  </si>
  <si>
    <t>Process Heating (MMBtu)</t>
  </si>
  <si>
    <t>Process Cooling (MMBtu)</t>
  </si>
  <si>
    <t>Space Heating (MMBtu)</t>
  </si>
  <si>
    <t>Space Cooling (MMBtu)</t>
  </si>
  <si>
    <t>Domestic Hot Water (MMBtu)</t>
  </si>
  <si>
    <t>Other (MMBtu)</t>
  </si>
  <si>
    <t>Total Utilized Thermal Output</t>
  </si>
  <si>
    <t>% Thermal Output Offsetting Electricity</t>
  </si>
  <si>
    <t>Electricity Offset (MMBtu)</t>
  </si>
  <si>
    <t>TOTAL</t>
  </si>
  <si>
    <t>Unit 2 - Annual System Operation Overview</t>
  </si>
  <si>
    <t>Unit 2 - Utilized Thermal Output Overview</t>
  </si>
  <si>
    <t>Unit 3 - Annual System Operation Overview</t>
  </si>
  <si>
    <t>Unit 3 - Utilized Thermal Output Overview</t>
  </si>
  <si>
    <t>Unit 4 - Annual System Operation Overview</t>
  </si>
  <si>
    <t>Unit 4 - Utilized Thermal Output Overview</t>
  </si>
  <si>
    <t>IF MORE THAN ONE CHP UNIT, ADDITIONAL OPERATION OVERVIEW TABLES AVAILABLE TO THE RIGHT, UP TO 4  UNITS &gt;&gt;&gt;&gt;&gt;&gt;&gt;&gt;&gt;&gt;&gt;&gt;&gt;&gt;&gt;&gt;&gt;&gt;&gt;&gt;&gt;&gt;&gt;&gt;&gt;&gt;&gt;&gt;&gt;&gt;</t>
  </si>
  <si>
    <t>Total Rated System Energy Information</t>
  </si>
  <si>
    <t>Total Annual System Operation Overview</t>
  </si>
  <si>
    <t>Input Fuel</t>
  </si>
  <si>
    <t>Output Electricity</t>
  </si>
  <si>
    <t>Recoverable Thermal Output</t>
  </si>
  <si>
    <t>Utilized Thermal Output</t>
  </si>
  <si>
    <t>Gas/Other Fuel Savings</t>
  </si>
  <si>
    <t>Electricity Savings</t>
  </si>
  <si>
    <t>Annual System Efficiency</t>
  </si>
  <si>
    <t>Annual Gas Usage Increase (Decrease)</t>
  </si>
  <si>
    <t>Annual System Operation Overview - Overall</t>
  </si>
  <si>
    <t>Utilized Thermal Output Overview - Overall</t>
  </si>
  <si>
    <t>MMBtu</t>
  </si>
  <si>
    <t>kWh</t>
  </si>
  <si>
    <r>
      <t xml:space="preserve">NOTE: These calculations are meant to </t>
    </r>
    <r>
      <rPr>
        <b/>
        <u/>
        <sz val="18"/>
        <color rgb="FFFF0000"/>
        <rFont val="Calibri"/>
        <family val="2"/>
        <scheme val="minor"/>
      </rPr>
      <t>supplement</t>
    </r>
    <r>
      <rPr>
        <b/>
        <sz val="18"/>
        <color rgb="FFFF0000"/>
        <rFont val="Calibri"/>
        <family val="2"/>
        <scheme val="minor"/>
      </rPr>
      <t xml:space="preserve"> the performance data contained in your feasibility study. All of the information needed for the system performance data should be available from the CHP system manufacturer and from the feasibility study itself.</t>
    </r>
  </si>
  <si>
    <t>SECTION 5: CHP SYSTEM FINANCIAL DATA</t>
  </si>
  <si>
    <r>
      <t xml:space="preserve">Instructions: </t>
    </r>
    <r>
      <rPr>
        <sz val="11"/>
        <color theme="1"/>
        <rFont val="Calibri"/>
        <family val="2"/>
        <scheme val="minor"/>
      </rPr>
      <t xml:space="preserve">Complete each section below on the cost and payback metrics for your proposed CHP system(s). </t>
    </r>
    <r>
      <rPr>
        <b/>
        <sz val="11"/>
        <color theme="1"/>
        <rFont val="Calibri"/>
        <family val="2"/>
        <scheme val="minor"/>
      </rPr>
      <t xml:space="preserve">Please be sure to review the Notice of Availability and Frequently Asked Questions </t>
    </r>
    <r>
      <rPr>
        <sz val="11"/>
        <color theme="1"/>
        <rFont val="Calibri"/>
        <family val="2"/>
        <scheme val="minor"/>
      </rPr>
      <t>available on the CHP Program webpage to ensure the system meets all eligibility requirements. Systems which generate energy savings that do not at least pay back the total system cost (</t>
    </r>
    <r>
      <rPr>
        <b/>
        <sz val="11"/>
        <color theme="1"/>
        <rFont val="Calibri"/>
        <family val="2"/>
        <scheme val="minor"/>
      </rPr>
      <t>without</t>
    </r>
    <r>
      <rPr>
        <sz val="11"/>
        <color theme="1"/>
        <rFont val="Calibri"/>
        <family val="2"/>
        <scheme val="minor"/>
      </rPr>
      <t xml:space="preserve"> incentives) within their expected useful lives will not be considered for grant funding.</t>
    </r>
  </si>
  <si>
    <t>Prime Mover</t>
  </si>
  <si>
    <t>Compressor</t>
  </si>
  <si>
    <t>Generator</t>
  </si>
  <si>
    <t>Heat Recovery System</t>
  </si>
  <si>
    <t>Heat Sink/Dump System</t>
  </si>
  <si>
    <t>Absorption Chiller</t>
  </si>
  <si>
    <t>Dessicant</t>
  </si>
  <si>
    <t>Control System</t>
  </si>
  <si>
    <t>Sound Attenuation System</t>
  </si>
  <si>
    <t>Inlet Air Handling</t>
  </si>
  <si>
    <t>Vibration Isolation</t>
  </si>
  <si>
    <t>Emissions Control System</t>
  </si>
  <si>
    <t>Black Start</t>
  </si>
  <si>
    <t>Other (Please Specify):</t>
  </si>
  <si>
    <t>Fuel Reformer (Fuel Cell Only)</t>
  </si>
  <si>
    <t>CHP System Component Costs</t>
  </si>
  <si>
    <t>Engineering, Construction, and Labor Costs</t>
  </si>
  <si>
    <t>Engineering and Design</t>
  </si>
  <si>
    <t>Site Preparation/Modification</t>
  </si>
  <si>
    <t>Fuel Line Installation/Modification</t>
  </si>
  <si>
    <t>Construction &amp; Installation</t>
  </si>
  <si>
    <t>Permitting &amp; Inspection Fees</t>
  </si>
  <si>
    <t>Electrical Tie-in</t>
  </si>
  <si>
    <t>HVAC/Mechanical Tie-in</t>
  </si>
  <si>
    <t>Grid Interconnection</t>
  </si>
  <si>
    <t>TOTAL CHP SYSTEM COST</t>
  </si>
  <si>
    <t>Expected Useful Life ("EUL") of CHP System</t>
  </si>
  <si>
    <t>yrs.</t>
  </si>
  <si>
    <t>CHP System Type*</t>
  </si>
  <si>
    <t xml:space="preserve">*In a topping cycle, the fuel supplied is used to first produce power and then thermal energy.  In a bottoming cycle, the primary fuel produces high temperature thermal energy and the heat rejected from the process is used to generate power. </t>
  </si>
  <si>
    <t xml:space="preserve">Topping/Bottoming/Waste Heat to Power Prime Mover </t>
  </si>
  <si>
    <t>CHP Packager</t>
  </si>
  <si>
    <r>
      <t xml:space="preserve">Please fill out the following sections (using as many as is applicable to the number of units in the CHP system) based upon the manufacturers' listed ratings. </t>
    </r>
    <r>
      <rPr>
        <b/>
        <u/>
        <sz val="11"/>
        <color rgb="FFFF0000"/>
        <rFont val="Calibri"/>
        <family val="2"/>
        <scheme val="minor"/>
      </rPr>
      <t>All values should be in terms of Higher Heating Value ("HHV").</t>
    </r>
  </si>
  <si>
    <t>Proposed Fuel for CHP System</t>
  </si>
  <si>
    <t>Current Site Fuel Type</t>
  </si>
  <si>
    <t>Proposed CHP System Fuel Supplier</t>
  </si>
  <si>
    <t>What other type of fuel is used for the facility thermal demands?</t>
  </si>
  <si>
    <t>Current Site Fuel Provider</t>
  </si>
  <si>
    <r>
      <t xml:space="preserve">Instructions: </t>
    </r>
    <r>
      <rPr>
        <sz val="11"/>
        <color theme="1"/>
        <rFont val="Calibri"/>
        <family val="2"/>
        <scheme val="minor"/>
      </rPr>
      <t xml:space="preserve">Please thoroughly read and complete all sections in all tabs of this workbook. This supplemental datasheet is a </t>
    </r>
    <r>
      <rPr>
        <b/>
        <u/>
        <sz val="11"/>
        <color theme="1"/>
        <rFont val="Calibri"/>
        <family val="2"/>
        <scheme val="minor"/>
      </rPr>
      <t>required attachement</t>
    </r>
    <r>
      <rPr>
        <sz val="11"/>
        <color theme="1"/>
        <rFont val="Calibri"/>
        <family val="2"/>
        <scheme val="minor"/>
      </rPr>
      <t xml:space="preserve"> to be submitted with your completed application form and all other required documents. Failure to complete and submit this workbook will render your application incomplete. Incomplete applications will be rejected if missing information is not submitted within 30 calendar days of notification by the Maryland Energy Administratio n ("MEA"). If you have any questions or concerns regarding the completion of this workbook, please contact CHP Program Manager Brandon Bowser at </t>
    </r>
    <r>
      <rPr>
        <b/>
        <u/>
        <sz val="11"/>
        <color theme="1"/>
        <rFont val="Calibri"/>
        <family val="2"/>
        <scheme val="minor"/>
      </rPr>
      <t>BrandonW.Bowser@Maryland.gov.</t>
    </r>
  </si>
  <si>
    <t>ACCEPTING APPLICATIONS UNTIL 11:59 PM, SUNDAY, MARCH 1, 2020 OR UNTIL PROGRAM FUNDING IS EXPENDED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</si>
</sst>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000_);_(&quot;$&quot;* \(#,##0.000\);_(&quot;$&quot;* &quot;-&quot;??_);_(@_)"/>
    <numFmt numFmtId="166" formatCode="_(&quot;$&quot;* #,##0_);_(&quot;$&quot;* \(#,##0\);_(&quot;$&quot;* &quot;-&quot;??_);_(@_)"/>
    <numFmt numFmtId="167" formatCode="0.000%"/>
    <numFmt numFmtId="168" formatCode="0.00000%"/>
    <numFmt numFmtId="169" formatCode="_(&quot;$&quot;* #,##0.0000_);_(&quot;$&quot;* \(#,##0.0000\);_(&quot;$&quot;* &quot;-&quot;??_);_(@_)"/>
  </numFmts>
  <fonts count="20"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i/>
      <sz val="11"/>
      <color theme="1"/>
      <name val="Calibri"/>
      <family val="2"/>
      <scheme val="minor"/>
    </font>
    <font>
      <b/>
      <sz val="14"/>
      <color theme="1"/>
      <name val="Calibri"/>
      <family val="2"/>
      <scheme val="minor"/>
    </font>
    <font>
      <sz val="11"/>
      <color theme="1"/>
      <name val="Cambria"/>
      <family val="1"/>
    </font>
    <font>
      <sz val="11"/>
      <color theme="2" tint="-0.749992370372631"/>
      <name val="Cambria"/>
      <family val="1"/>
    </font>
    <font>
      <i/>
      <sz val="10"/>
      <color theme="1"/>
      <name val="Calibri"/>
      <family val="2"/>
      <scheme val="minor"/>
    </font>
    <font>
      <b/>
      <i/>
      <u/>
      <sz val="10"/>
      <color theme="1"/>
      <name val="Calibri"/>
      <family val="2"/>
      <scheme val="minor"/>
    </font>
    <font>
      <sz val="11"/>
      <color rgb="FFFF0000"/>
      <name val="Calibri"/>
      <family val="2"/>
      <scheme val="minor"/>
    </font>
    <font>
      <b/>
      <sz val="11"/>
      <color rgb="FFFF0000"/>
      <name val="Calibri"/>
      <family val="2"/>
      <scheme val="minor"/>
    </font>
    <font>
      <b/>
      <sz val="11"/>
      <color theme="1"/>
      <name val="Cambria"/>
      <family val="1"/>
    </font>
    <font>
      <b/>
      <sz val="18"/>
      <color rgb="FFFF0000"/>
      <name val="Calibri"/>
      <family val="2"/>
      <scheme val="minor"/>
    </font>
    <font>
      <b/>
      <u/>
      <sz val="18"/>
      <color rgb="FFFF0000"/>
      <name val="Calibri"/>
      <family val="2"/>
      <scheme val="minor"/>
    </font>
    <font>
      <sz val="14"/>
      <color theme="1"/>
      <name val="Cambria"/>
      <family val="1"/>
    </font>
    <font>
      <b/>
      <u/>
      <sz val="11"/>
      <color rgb="FFFF000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31">
    <xf numFmtId="0" fontId="0" fillId="0" borderId="0" xfId="0"/>
    <xf numFmtId="0" fontId="5" fillId="4" borderId="1" xfId="0" applyFont="1" applyFill="1" applyBorder="1"/>
    <xf numFmtId="0" fontId="5" fillId="4" borderId="2" xfId="0" applyFont="1" applyFill="1" applyBorder="1"/>
    <xf numFmtId="0" fontId="5" fillId="4" borderId="3" xfId="0" applyFont="1" applyFill="1" applyBorder="1"/>
    <xf numFmtId="0" fontId="5" fillId="4" borderId="4" xfId="0" applyFont="1" applyFill="1" applyBorder="1"/>
    <xf numFmtId="0" fontId="5" fillId="4" borderId="0" xfId="0" applyFont="1" applyFill="1" applyBorder="1"/>
    <xf numFmtId="0" fontId="5" fillId="4" borderId="5" xfId="0" applyFont="1" applyFill="1" applyBorder="1"/>
    <xf numFmtId="0" fontId="5" fillId="5" borderId="6" xfId="0" applyFont="1" applyFill="1" applyBorder="1"/>
    <xf numFmtId="0" fontId="5" fillId="5" borderId="7" xfId="0" applyFont="1" applyFill="1" applyBorder="1"/>
    <xf numFmtId="0" fontId="0" fillId="10" borderId="1" xfId="0" applyFill="1" applyBorder="1"/>
    <xf numFmtId="0" fontId="0" fillId="10" borderId="2" xfId="0" applyFill="1" applyBorder="1"/>
    <xf numFmtId="0" fontId="0" fillId="10" borderId="3" xfId="0" applyFill="1" applyBorder="1"/>
    <xf numFmtId="0" fontId="1" fillId="6" borderId="12" xfId="0" applyFont="1" applyFill="1" applyBorder="1" applyAlignment="1">
      <alignment vertical="center"/>
    </xf>
    <xf numFmtId="0" fontId="0" fillId="6" borderId="12" xfId="0" applyFill="1" applyBorder="1" applyAlignment="1">
      <alignment vertical="center"/>
    </xf>
    <xf numFmtId="0" fontId="5" fillId="4" borderId="1" xfId="0" applyFont="1" applyFill="1" applyBorder="1" applyAlignment="1">
      <alignment vertical="center"/>
    </xf>
    <xf numFmtId="0" fontId="5" fillId="4" borderId="2" xfId="0" applyFont="1" applyFill="1" applyBorder="1" applyAlignment="1">
      <alignment vertical="center"/>
    </xf>
    <xf numFmtId="0" fontId="5" fillId="4" borderId="3" xfId="0" applyFont="1" applyFill="1" applyBorder="1" applyAlignment="1">
      <alignment vertical="center"/>
    </xf>
    <xf numFmtId="0" fontId="0" fillId="0" borderId="0" xfId="0" applyAlignment="1">
      <alignment vertical="center"/>
    </xf>
    <xf numFmtId="0" fontId="5" fillId="4" borderId="4" xfId="0" applyFont="1" applyFill="1" applyBorder="1" applyAlignment="1">
      <alignment vertical="center"/>
    </xf>
    <xf numFmtId="0" fontId="5" fillId="4" borderId="0" xfId="0" applyFont="1" applyFill="1" applyBorder="1" applyAlignment="1">
      <alignment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8" xfId="0" applyFont="1" applyFill="1" applyBorder="1" applyAlignment="1">
      <alignment vertical="center"/>
    </xf>
    <xf numFmtId="0" fontId="0" fillId="10" borderId="1" xfId="0" applyFill="1" applyBorder="1" applyAlignment="1">
      <alignment vertical="center"/>
    </xf>
    <xf numFmtId="0" fontId="0" fillId="10" borderId="2" xfId="0" applyFill="1" applyBorder="1" applyAlignment="1">
      <alignment vertical="center"/>
    </xf>
    <xf numFmtId="0" fontId="0" fillId="10" borderId="3" xfId="0" applyFill="1" applyBorder="1" applyAlignment="1">
      <alignment vertical="center"/>
    </xf>
    <xf numFmtId="0" fontId="0" fillId="0" borderId="12" xfId="0" applyBorder="1" applyAlignment="1">
      <alignment vertical="center"/>
    </xf>
    <xf numFmtId="164" fontId="0" fillId="2" borderId="12" xfId="1" applyNumberFormat="1" applyFont="1" applyFill="1" applyBorder="1" applyAlignment="1">
      <alignment vertical="center"/>
    </xf>
    <xf numFmtId="166" fontId="0" fillId="2" borderId="12" xfId="2" applyNumberFormat="1" applyFont="1" applyFill="1" applyBorder="1" applyAlignment="1">
      <alignment vertical="center"/>
    </xf>
    <xf numFmtId="0" fontId="0" fillId="10" borderId="0" xfId="0" applyFill="1" applyBorder="1" applyAlignment="1">
      <alignment vertical="center"/>
    </xf>
    <xf numFmtId="0" fontId="0" fillId="10" borderId="5" xfId="0" applyFill="1" applyBorder="1" applyAlignment="1">
      <alignment vertical="center"/>
    </xf>
    <xf numFmtId="0" fontId="0" fillId="10" borderId="4" xfId="0" applyFill="1" applyBorder="1" applyAlignment="1">
      <alignment vertical="center"/>
    </xf>
    <xf numFmtId="0" fontId="0" fillId="6" borderId="13" xfId="0" applyFill="1" applyBorder="1" applyAlignment="1">
      <alignment vertical="center"/>
    </xf>
    <xf numFmtId="0" fontId="0" fillId="10" borderId="6" xfId="0" applyFill="1" applyBorder="1" applyAlignment="1">
      <alignment vertical="center"/>
    </xf>
    <xf numFmtId="0" fontId="0" fillId="10" borderId="7" xfId="0" applyFill="1" applyBorder="1" applyAlignment="1">
      <alignment vertical="center"/>
    </xf>
    <xf numFmtId="0" fontId="0" fillId="10" borderId="8" xfId="0"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7" borderId="13" xfId="0" applyFill="1" applyBorder="1" applyAlignment="1">
      <alignment vertical="center"/>
    </xf>
    <xf numFmtId="0" fontId="0" fillId="7" borderId="12" xfId="0" applyFill="1" applyBorder="1" applyAlignment="1">
      <alignment vertical="center"/>
    </xf>
    <xf numFmtId="0" fontId="5" fillId="0" borderId="0" xfId="0" applyFont="1"/>
    <xf numFmtId="0" fontId="9" fillId="11" borderId="12" xfId="0" applyFont="1" applyFill="1" applyBorder="1" applyAlignment="1">
      <alignment vertical="center"/>
    </xf>
    <xf numFmtId="0" fontId="9" fillId="11" borderId="12" xfId="0" applyFont="1" applyFill="1" applyBorder="1"/>
    <xf numFmtId="0" fontId="7" fillId="10" borderId="0" xfId="0" applyFont="1" applyFill="1" applyBorder="1" applyAlignment="1">
      <alignment vertical="center"/>
    </xf>
    <xf numFmtId="0" fontId="9" fillId="10" borderId="0" xfId="0" applyFont="1" applyFill="1" applyBorder="1" applyAlignment="1">
      <alignment vertical="center"/>
    </xf>
    <xf numFmtId="0" fontId="0" fillId="10" borderId="0" xfId="0" applyFill="1" applyBorder="1"/>
    <xf numFmtId="0" fontId="0" fillId="10" borderId="5" xfId="0" applyFill="1" applyBorder="1"/>
    <xf numFmtId="0" fontId="11" fillId="10" borderId="0" xfId="0" applyFont="1" applyFill="1" applyBorder="1" applyAlignment="1">
      <alignment vertical="center"/>
    </xf>
    <xf numFmtId="0" fontId="0" fillId="10" borderId="4" xfId="0" applyFill="1" applyBorder="1"/>
    <xf numFmtId="0" fontId="0" fillId="10" borderId="6" xfId="0" applyFill="1" applyBorder="1"/>
    <xf numFmtId="0" fontId="0" fillId="10" borderId="7" xfId="0" applyFill="1" applyBorder="1"/>
    <xf numFmtId="0" fontId="0" fillId="10" borderId="8" xfId="0" applyFill="1" applyBorder="1"/>
    <xf numFmtId="0" fontId="0" fillId="0" borderId="13" xfId="0" applyBorder="1" applyAlignment="1">
      <alignment horizontal="left" vertical="center"/>
    </xf>
    <xf numFmtId="0" fontId="1" fillId="0" borderId="12" xfId="0" applyFont="1" applyBorder="1" applyAlignment="1">
      <alignment vertical="center" wrapText="1"/>
    </xf>
    <xf numFmtId="0" fontId="0" fillId="0" borderId="0" xfId="0" applyBorder="1"/>
    <xf numFmtId="0" fontId="0" fillId="12" borderId="0" xfId="0" applyFill="1" applyBorder="1"/>
    <xf numFmtId="0" fontId="0" fillId="10" borderId="0" xfId="0" applyFill="1"/>
    <xf numFmtId="0" fontId="0" fillId="0" borderId="6" xfId="0" applyBorder="1"/>
    <xf numFmtId="0" fontId="0" fillId="0" borderId="7" xfId="0" applyBorder="1"/>
    <xf numFmtId="0" fontId="13" fillId="12" borderId="4" xfId="0" applyFont="1" applyFill="1" applyBorder="1" applyAlignment="1">
      <alignment vertical="center"/>
    </xf>
    <xf numFmtId="0" fontId="13" fillId="12" borderId="0" xfId="0" applyFont="1" applyFill="1" applyBorder="1" applyAlignment="1">
      <alignment vertical="center"/>
    </xf>
    <xf numFmtId="0" fontId="14" fillId="12" borderId="0" xfId="0" applyFont="1" applyFill="1" applyBorder="1" applyAlignment="1">
      <alignment vertical="center"/>
    </xf>
    <xf numFmtId="0" fontId="1" fillId="13" borderId="12" xfId="0" applyFont="1" applyFill="1" applyBorder="1"/>
    <xf numFmtId="0" fontId="0" fillId="0" borderId="12" xfId="0" applyBorder="1" applyAlignment="1">
      <alignment horizontal="left" vertical="center"/>
    </xf>
    <xf numFmtId="0" fontId="0" fillId="0" borderId="12" xfId="0" applyBorder="1" applyAlignment="1">
      <alignment horizontal="left" vertical="center"/>
    </xf>
    <xf numFmtId="0" fontId="1" fillId="0" borderId="12" xfId="0" applyFont="1" applyBorder="1" applyAlignment="1">
      <alignment horizontal="center" vertical="center" wrapText="1"/>
    </xf>
    <xf numFmtId="0" fontId="0" fillId="10" borderId="0" xfId="0" applyFill="1" applyAlignment="1">
      <alignment vertical="center"/>
    </xf>
    <xf numFmtId="0" fontId="0" fillId="10" borderId="0" xfId="0" applyFill="1" applyAlignment="1">
      <alignment vertical="center" wrapText="1"/>
    </xf>
    <xf numFmtId="0" fontId="0" fillId="10" borderId="5" xfId="0" applyFill="1" applyBorder="1" applyAlignment="1">
      <alignment vertical="center" wrapText="1"/>
    </xf>
    <xf numFmtId="0" fontId="0" fillId="0" borderId="0" xfId="0" applyAlignment="1">
      <alignment vertical="center" wrapText="1"/>
    </xf>
    <xf numFmtId="0" fontId="1" fillId="0" borderId="12" xfId="0" applyFont="1" applyBorder="1" applyAlignment="1">
      <alignment vertical="center"/>
    </xf>
    <xf numFmtId="0" fontId="1" fillId="0" borderId="19" xfId="0" applyFont="1" applyBorder="1" applyAlignment="1">
      <alignment vertical="center"/>
    </xf>
    <xf numFmtId="0" fontId="9" fillId="11" borderId="19" xfId="0" applyFont="1" applyFill="1" applyBorder="1" applyAlignment="1">
      <alignment vertical="center"/>
    </xf>
    <xf numFmtId="0" fontId="1" fillId="0" borderId="18" xfId="0" applyFont="1" applyBorder="1" applyAlignment="1">
      <alignment vertical="center"/>
    </xf>
    <xf numFmtId="0" fontId="15" fillId="11" borderId="18" xfId="0" applyFont="1" applyFill="1" applyBorder="1" applyAlignment="1">
      <alignment vertical="center"/>
    </xf>
    <xf numFmtId="0" fontId="1" fillId="0" borderId="20" xfId="0" applyFont="1" applyBorder="1" applyAlignment="1">
      <alignment vertical="center"/>
    </xf>
    <xf numFmtId="0" fontId="15" fillId="11" borderId="20" xfId="0" applyFont="1" applyFill="1" applyBorder="1" applyAlignment="1">
      <alignment vertical="center"/>
    </xf>
    <xf numFmtId="0" fontId="15" fillId="11" borderId="12" xfId="0" applyFont="1" applyFill="1" applyBorder="1" applyAlignment="1">
      <alignment horizontal="center" vertical="center"/>
    </xf>
    <xf numFmtId="0" fontId="10" fillId="0" borderId="12" xfId="0" applyFont="1" applyBorder="1" applyAlignment="1" applyProtection="1">
      <alignment vertical="center"/>
      <protection locked="0"/>
    </xf>
    <xf numFmtId="0" fontId="0" fillId="0" borderId="13" xfId="0" applyBorder="1" applyAlignment="1" applyProtection="1">
      <alignment vertical="center"/>
      <protection locked="0"/>
    </xf>
    <xf numFmtId="164" fontId="0" fillId="0" borderId="12" xfId="1" applyNumberFormat="1" applyFont="1" applyBorder="1" applyAlignment="1" applyProtection="1">
      <alignment vertical="center"/>
      <protection locked="0"/>
    </xf>
    <xf numFmtId="166" fontId="0" fillId="0" borderId="12" xfId="2" applyNumberFormat="1" applyFont="1" applyBorder="1" applyAlignment="1" applyProtection="1">
      <alignment vertical="center"/>
      <protection locked="0"/>
    </xf>
    <xf numFmtId="0" fontId="0" fillId="0" borderId="12" xfId="0"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12" xfId="0" applyFont="1" applyBorder="1" applyAlignment="1" applyProtection="1">
      <alignment horizontal="center" vertical="center"/>
      <protection locked="0"/>
    </xf>
    <xf numFmtId="0" fontId="9" fillId="0" borderId="12" xfId="0" applyFont="1" applyBorder="1" applyAlignment="1" applyProtection="1">
      <alignment vertical="center"/>
      <protection locked="0"/>
    </xf>
    <xf numFmtId="0" fontId="9" fillId="0" borderId="19" xfId="0" applyFont="1" applyBorder="1" applyAlignment="1" applyProtection="1">
      <alignment vertical="center"/>
      <protection locked="0"/>
    </xf>
    <xf numFmtId="0" fontId="9" fillId="0" borderId="12" xfId="0" applyFont="1" applyBorder="1" applyProtection="1">
      <protection locked="0"/>
    </xf>
    <xf numFmtId="0" fontId="1" fillId="0" borderId="12" xfId="0" applyFont="1" applyBorder="1" applyAlignment="1">
      <alignment horizontal="center" vertical="center" wrapText="1"/>
    </xf>
    <xf numFmtId="9" fontId="9" fillId="0" borderId="12" xfId="3" applyFont="1" applyBorder="1" applyAlignment="1" applyProtection="1">
      <alignment vertical="center"/>
      <protection locked="0"/>
    </xf>
    <xf numFmtId="9" fontId="9" fillId="0" borderId="19" xfId="3" applyFont="1" applyBorder="1" applyAlignment="1" applyProtection="1">
      <alignment vertical="center"/>
      <protection locked="0"/>
    </xf>
    <xf numFmtId="167" fontId="9" fillId="11" borderId="12" xfId="3" applyNumberFormat="1" applyFont="1" applyFill="1" applyBorder="1" applyAlignment="1">
      <alignment vertical="center"/>
    </xf>
    <xf numFmtId="167" fontId="9" fillId="11" borderId="19" xfId="3" applyNumberFormat="1" applyFont="1" applyFill="1" applyBorder="1" applyAlignment="1">
      <alignment vertical="center"/>
    </xf>
    <xf numFmtId="167" fontId="15" fillId="11" borderId="18" xfId="3" applyNumberFormat="1" applyFont="1" applyFill="1" applyBorder="1" applyAlignment="1">
      <alignment vertical="center"/>
    </xf>
    <xf numFmtId="0" fontId="15" fillId="11" borderId="21" xfId="0" applyFont="1" applyFill="1" applyBorder="1" applyAlignment="1">
      <alignment vertical="center"/>
    </xf>
    <xf numFmtId="167" fontId="9" fillId="11" borderId="18" xfId="3" applyNumberFormat="1" applyFont="1" applyFill="1" applyBorder="1" applyAlignment="1">
      <alignment vertical="center"/>
    </xf>
    <xf numFmtId="168" fontId="9" fillId="11" borderId="12" xfId="0" applyNumberFormat="1" applyFont="1" applyFill="1" applyBorder="1" applyAlignment="1">
      <alignment vertical="center"/>
    </xf>
    <xf numFmtId="168" fontId="9" fillId="11" borderId="19" xfId="0" applyNumberFormat="1" applyFont="1" applyFill="1" applyBorder="1" applyAlignment="1">
      <alignment vertical="center"/>
    </xf>
    <xf numFmtId="168" fontId="9" fillId="11" borderId="18" xfId="0" applyNumberFormat="1" applyFont="1" applyFill="1" applyBorder="1" applyAlignment="1">
      <alignment vertical="center"/>
    </xf>
    <xf numFmtId="167" fontId="15" fillId="11" borderId="20" xfId="3" applyNumberFormat="1" applyFont="1" applyFill="1" applyBorder="1" applyAlignment="1">
      <alignment vertical="center"/>
    </xf>
    <xf numFmtId="44" fontId="0" fillId="2" borderId="12" xfId="2" applyFont="1" applyFill="1" applyBorder="1" applyAlignment="1">
      <alignment vertical="center"/>
    </xf>
    <xf numFmtId="169" fontId="0" fillId="2" borderId="12" xfId="2" applyNumberFormat="1" applyFont="1" applyFill="1" applyBorder="1" applyAlignment="1">
      <alignment vertical="center"/>
    </xf>
    <xf numFmtId="0" fontId="1" fillId="6" borderId="12" xfId="0" applyFont="1" applyFill="1" applyBorder="1" applyAlignment="1">
      <alignment horizontal="left" vertical="center"/>
    </xf>
    <xf numFmtId="0" fontId="0" fillId="6" borderId="12" xfId="0" applyFill="1" applyBorder="1" applyAlignment="1">
      <alignment horizontal="left" vertical="center"/>
    </xf>
    <xf numFmtId="0" fontId="6" fillId="4" borderId="2" xfId="0" applyFont="1" applyFill="1" applyBorder="1" applyAlignment="1">
      <alignment horizontal="center" vertical="center"/>
    </xf>
    <xf numFmtId="0" fontId="6" fillId="4" borderId="0" xfId="0" applyFont="1" applyFill="1" applyBorder="1" applyAlignment="1">
      <alignment horizontal="center" vertical="center"/>
    </xf>
    <xf numFmtId="0" fontId="10" fillId="0" borderId="12" xfId="0" applyFont="1" applyBorder="1" applyAlignment="1" applyProtection="1">
      <alignment horizontal="left" vertical="center" wrapText="1"/>
      <protection locked="0"/>
    </xf>
    <xf numFmtId="0" fontId="4" fillId="4" borderId="0" xfId="0" applyFont="1" applyFill="1" applyBorder="1" applyAlignment="1">
      <alignment horizontal="center"/>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1" fillId="6" borderId="14" xfId="0" applyFont="1" applyFill="1" applyBorder="1" applyAlignment="1">
      <alignment horizontal="left" vertical="center"/>
    </xf>
    <xf numFmtId="0" fontId="1" fillId="6" borderId="15" xfId="0" applyFont="1" applyFill="1" applyBorder="1" applyAlignment="1">
      <alignment horizontal="left" vertical="center"/>
    </xf>
    <xf numFmtId="0" fontId="1" fillId="6" borderId="16" xfId="0" applyFont="1" applyFill="1" applyBorder="1" applyAlignment="1">
      <alignment horizontal="left" vertical="center"/>
    </xf>
    <xf numFmtId="0" fontId="10" fillId="0" borderId="14"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7" fillId="6" borderId="12" xfId="0" applyFont="1" applyFill="1" applyBorder="1" applyAlignment="1">
      <alignment horizontal="left" vertical="center"/>
    </xf>
    <xf numFmtId="0" fontId="9" fillId="0" borderId="12"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11" fillId="0" borderId="12" xfId="0" applyFont="1" applyBorder="1" applyAlignment="1">
      <alignment horizontal="left" vertical="center" wrapText="1" indent="3"/>
    </xf>
    <xf numFmtId="0" fontId="10" fillId="0" borderId="12" xfId="0" applyFont="1" applyBorder="1" applyAlignment="1" applyProtection="1">
      <alignment horizontal="left" vertical="center"/>
      <protection locked="0"/>
    </xf>
    <xf numFmtId="0" fontId="1" fillId="6" borderId="14" xfId="0" applyFont="1" applyFill="1" applyBorder="1" applyAlignment="1">
      <alignment horizontal="center" vertical="center"/>
    </xf>
    <xf numFmtId="0" fontId="1" fillId="6" borderId="15" xfId="0" applyFont="1" applyFill="1" applyBorder="1" applyAlignment="1">
      <alignment horizontal="center" vertic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9" fillId="11" borderId="12" xfId="0" applyFont="1" applyFill="1" applyBorder="1" applyAlignment="1">
      <alignment horizontal="center" vertical="center"/>
    </xf>
    <xf numFmtId="0" fontId="8" fillId="6" borderId="9" xfId="0" applyFont="1" applyFill="1" applyBorder="1" applyAlignment="1">
      <alignment horizontal="left" vertical="center"/>
    </xf>
    <xf numFmtId="0" fontId="8" fillId="6" borderId="10" xfId="0" applyFont="1" applyFill="1" applyBorder="1" applyAlignment="1">
      <alignment horizontal="left" vertical="center"/>
    </xf>
    <xf numFmtId="0" fontId="8" fillId="6" borderId="11" xfId="0" applyFont="1" applyFill="1" applyBorder="1" applyAlignment="1">
      <alignment horizontal="left" vertical="center"/>
    </xf>
    <xf numFmtId="0" fontId="4" fillId="4" borderId="0" xfId="0" applyFont="1" applyFill="1" applyBorder="1" applyAlignment="1">
      <alignment horizontal="center" vertical="center"/>
    </xf>
    <xf numFmtId="0" fontId="4" fillId="4" borderId="7" xfId="0" applyFont="1" applyFill="1" applyBorder="1" applyAlignment="1">
      <alignment horizontal="center" vertical="center"/>
    </xf>
    <xf numFmtId="0" fontId="1" fillId="6" borderId="13" xfId="0" applyFont="1" applyFill="1" applyBorder="1" applyAlignment="1">
      <alignment horizontal="left" vertical="center"/>
    </xf>
    <xf numFmtId="0" fontId="0" fillId="2" borderId="12" xfId="0" quotePrefix="1" applyFont="1" applyFill="1" applyBorder="1" applyAlignment="1">
      <alignment horizontal="left" vertical="center"/>
    </xf>
    <xf numFmtId="0" fontId="0" fillId="2" borderId="12" xfId="0" applyFont="1" applyFill="1" applyBorder="1" applyAlignment="1">
      <alignment horizontal="left" vertical="center"/>
    </xf>
    <xf numFmtId="165" fontId="9" fillId="0" borderId="13" xfId="2" applyNumberFormat="1" applyFont="1" applyBorder="1" applyAlignment="1" applyProtection="1">
      <alignment horizontal="left" vertical="center"/>
      <protection locked="0"/>
    </xf>
    <xf numFmtId="165" fontId="9" fillId="0" borderId="12" xfId="2" applyNumberFormat="1" applyFont="1" applyBorder="1" applyAlignment="1" applyProtection="1">
      <alignment horizontal="left" vertical="center"/>
      <protection locked="0"/>
    </xf>
    <xf numFmtId="0" fontId="9" fillId="0" borderId="12" xfId="0" applyFont="1" applyBorder="1" applyAlignment="1" applyProtection="1">
      <alignment horizontal="center" vertical="center"/>
      <protection locked="0"/>
    </xf>
    <xf numFmtId="0" fontId="1" fillId="6" borderId="12" xfId="0" applyFont="1" applyFill="1" applyBorder="1" applyAlignment="1">
      <alignment horizontal="right" vertical="center"/>
    </xf>
    <xf numFmtId="0" fontId="0" fillId="6" borderId="13" xfId="0" applyFill="1" applyBorder="1" applyAlignment="1">
      <alignment horizontal="left" vertical="center"/>
    </xf>
    <xf numFmtId="0" fontId="1" fillId="6" borderId="13" xfId="0" applyFont="1" applyFill="1" applyBorder="1" applyAlignment="1">
      <alignment horizontal="right" vertical="center"/>
    </xf>
    <xf numFmtId="0" fontId="0" fillId="10" borderId="0" xfId="0" applyFill="1" applyBorder="1" applyAlignment="1">
      <alignment horizontal="left" vertical="center"/>
    </xf>
    <xf numFmtId="0" fontId="8" fillId="7" borderId="9" xfId="0" applyFont="1" applyFill="1" applyBorder="1" applyAlignment="1">
      <alignment horizontal="left" vertical="center"/>
    </xf>
    <xf numFmtId="0" fontId="8" fillId="7" borderId="10" xfId="0" applyFont="1" applyFill="1" applyBorder="1" applyAlignment="1">
      <alignment horizontal="left" vertical="center"/>
    </xf>
    <xf numFmtId="0" fontId="8" fillId="7" borderId="11" xfId="0" applyFont="1" applyFill="1" applyBorder="1" applyAlignment="1">
      <alignment horizontal="left" vertical="center"/>
    </xf>
    <xf numFmtId="0" fontId="0" fillId="9" borderId="13" xfId="0" applyFill="1" applyBorder="1" applyAlignment="1">
      <alignment horizontal="center" vertical="center"/>
    </xf>
    <xf numFmtId="0" fontId="0" fillId="9" borderId="12" xfId="0" applyFill="1" applyBorder="1" applyAlignment="1">
      <alignment horizontal="center" vertical="center"/>
    </xf>
    <xf numFmtId="0" fontId="9" fillId="2" borderId="12" xfId="0" applyFont="1" applyFill="1" applyBorder="1" applyAlignment="1">
      <alignment horizontal="left" vertical="center"/>
    </xf>
    <xf numFmtId="0" fontId="0" fillId="3" borderId="14" xfId="0" applyFill="1" applyBorder="1" applyAlignment="1">
      <alignment horizontal="left" vertical="center"/>
    </xf>
    <xf numFmtId="0" fontId="0" fillId="3" borderId="16" xfId="0" applyFill="1" applyBorder="1" applyAlignment="1">
      <alignment horizontal="left" vertical="center"/>
    </xf>
    <xf numFmtId="0" fontId="0" fillId="3" borderId="15" xfId="0"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7" borderId="13" xfId="0" applyFill="1" applyBorder="1" applyAlignment="1">
      <alignment horizontal="left" vertical="center"/>
    </xf>
    <xf numFmtId="0" fontId="0" fillId="7" borderId="12" xfId="0" applyFill="1" applyBorder="1" applyAlignment="1">
      <alignment horizontal="left" vertical="center"/>
    </xf>
    <xf numFmtId="0" fontId="1" fillId="7" borderId="13" xfId="0" applyFont="1" applyFill="1" applyBorder="1" applyAlignment="1">
      <alignment horizontal="left" vertical="center"/>
    </xf>
    <xf numFmtId="0" fontId="1" fillId="7" borderId="12" xfId="0" applyFont="1" applyFill="1" applyBorder="1" applyAlignment="1">
      <alignment horizontal="left" vertical="center"/>
    </xf>
    <xf numFmtId="0" fontId="1" fillId="7" borderId="13" xfId="0" applyFont="1" applyFill="1" applyBorder="1" applyAlignment="1">
      <alignment horizontal="right" vertical="center"/>
    </xf>
    <xf numFmtId="0" fontId="1" fillId="7" borderId="12" xfId="0" applyFont="1" applyFill="1" applyBorder="1" applyAlignment="1">
      <alignment horizontal="right" vertical="center"/>
    </xf>
    <xf numFmtId="0" fontId="16" fillId="12" borderId="1"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0"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9" fillId="10" borderId="0" xfId="0" applyFont="1" applyFill="1" applyBorder="1" applyAlignment="1">
      <alignment horizontal="center" vertical="center"/>
    </xf>
    <xf numFmtId="0" fontId="1" fillId="8" borderId="12" xfId="0" applyFont="1" applyFill="1" applyBorder="1" applyAlignment="1">
      <alignment horizontal="left" vertical="center"/>
    </xf>
    <xf numFmtId="0" fontId="0" fillId="0" borderId="12" xfId="0" applyBorder="1" applyAlignment="1">
      <alignment horizontal="left" vertical="center"/>
    </xf>
    <xf numFmtId="0" fontId="0" fillId="0" borderId="12" xfId="0" applyBorder="1" applyAlignment="1">
      <alignment horizontal="left" vertical="center" wrapText="1"/>
    </xf>
    <xf numFmtId="0" fontId="9" fillId="11" borderId="19" xfId="0" applyFont="1" applyFill="1" applyBorder="1" applyAlignment="1">
      <alignment horizontal="center" vertical="center"/>
    </xf>
    <xf numFmtId="0" fontId="15" fillId="11" borderId="18" xfId="0" applyFont="1" applyFill="1" applyBorder="1" applyAlignment="1">
      <alignment horizontal="center" vertical="center"/>
    </xf>
    <xf numFmtId="0" fontId="1" fillId="0" borderId="12" xfId="0" applyFont="1" applyBorder="1" applyAlignment="1">
      <alignment horizontal="center" vertical="center" wrapText="1"/>
    </xf>
    <xf numFmtId="168" fontId="9" fillId="11" borderId="19" xfId="0" applyNumberFormat="1" applyFont="1" applyFill="1" applyBorder="1" applyAlignment="1">
      <alignment horizontal="center" vertical="center"/>
    </xf>
    <xf numFmtId="168" fontId="9" fillId="11" borderId="18" xfId="0" applyNumberFormat="1" applyFont="1" applyFill="1" applyBorder="1" applyAlignment="1">
      <alignment horizontal="center" vertical="center"/>
    </xf>
    <xf numFmtId="168" fontId="9" fillId="11" borderId="12" xfId="0" applyNumberFormat="1" applyFont="1" applyFill="1" applyBorder="1" applyAlignment="1">
      <alignment horizontal="center" vertical="center"/>
    </xf>
    <xf numFmtId="9" fontId="15" fillId="11" borderId="12" xfId="3" applyFont="1" applyFill="1" applyBorder="1" applyAlignment="1">
      <alignment horizontal="center" vertical="center"/>
    </xf>
    <xf numFmtId="0" fontId="9" fillId="0" borderId="19" xfId="0" applyFont="1" applyBorder="1" applyAlignment="1" applyProtection="1">
      <alignment horizontal="center" vertical="center"/>
      <protection locked="0"/>
    </xf>
    <xf numFmtId="0" fontId="15" fillId="11" borderId="20" xfId="0" applyFont="1" applyFill="1" applyBorder="1" applyAlignment="1">
      <alignment horizontal="center" vertical="center"/>
    </xf>
    <xf numFmtId="0" fontId="15" fillId="11" borderId="22" xfId="0" applyFont="1" applyFill="1" applyBorder="1" applyAlignment="1">
      <alignment horizontal="center" vertical="center"/>
    </xf>
    <xf numFmtId="0" fontId="15" fillId="11" borderId="23" xfId="0" applyFont="1" applyFill="1" applyBorder="1" applyAlignment="1">
      <alignment horizontal="center" vertical="center"/>
    </xf>
    <xf numFmtId="167" fontId="9" fillId="11" borderId="19" xfId="3" applyNumberFormat="1" applyFont="1" applyFill="1" applyBorder="1" applyAlignment="1">
      <alignment horizontal="center" vertical="center"/>
    </xf>
    <xf numFmtId="167" fontId="9" fillId="11" borderId="18" xfId="3" applyNumberFormat="1" applyFont="1" applyFill="1" applyBorder="1" applyAlignment="1">
      <alignment horizontal="center" vertical="center"/>
    </xf>
    <xf numFmtId="167" fontId="9" fillId="11" borderId="12" xfId="3" applyNumberFormat="1" applyFont="1" applyFill="1" applyBorder="1" applyAlignment="1">
      <alignment horizontal="center" vertical="center"/>
    </xf>
    <xf numFmtId="0" fontId="0" fillId="10" borderId="9" xfId="0" applyFill="1" applyBorder="1" applyAlignment="1">
      <alignment horizontal="center"/>
    </xf>
    <xf numFmtId="0" fontId="0" fillId="10" borderId="10" xfId="0" applyFill="1" applyBorder="1" applyAlignment="1">
      <alignment horizontal="center"/>
    </xf>
    <xf numFmtId="0" fontId="0" fillId="10" borderId="11" xfId="0" applyFill="1" applyBorder="1" applyAlignment="1">
      <alignment horizontal="center"/>
    </xf>
    <xf numFmtId="0" fontId="14" fillId="10" borderId="0" xfId="0" applyFont="1" applyFill="1" applyBorder="1" applyAlignment="1">
      <alignment horizontal="left" vertical="center"/>
    </xf>
    <xf numFmtId="0" fontId="1" fillId="6" borderId="17" xfId="0" applyFont="1" applyFill="1" applyBorder="1" applyAlignment="1">
      <alignment horizontal="left" vertical="center"/>
    </xf>
    <xf numFmtId="0" fontId="0" fillId="0" borderId="17"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3" xfId="0" applyFont="1" applyBorder="1" applyAlignment="1" applyProtection="1">
      <alignment horizontal="left" vertical="center"/>
      <protection locked="0"/>
    </xf>
    <xf numFmtId="0" fontId="7" fillId="6" borderId="13" xfId="0" applyFont="1" applyFill="1" applyBorder="1" applyAlignment="1">
      <alignment horizontal="left" vertical="center"/>
    </xf>
    <xf numFmtId="0" fontId="11" fillId="10" borderId="16" xfId="0" applyFont="1" applyFill="1" applyBorder="1" applyAlignment="1">
      <alignment horizontal="left" vertical="center" wrapText="1"/>
    </xf>
    <xf numFmtId="0" fontId="1" fillId="6" borderId="14" xfId="0" applyFont="1" applyFill="1" applyBorder="1" applyAlignment="1">
      <alignment horizontal="left"/>
    </xf>
    <xf numFmtId="0" fontId="1" fillId="6" borderId="15" xfId="0" applyFont="1" applyFill="1" applyBorder="1" applyAlignment="1">
      <alignment horizontal="left"/>
    </xf>
    <xf numFmtId="0" fontId="9" fillId="8" borderId="12" xfId="0" applyFont="1" applyFill="1" applyBorder="1" applyAlignment="1">
      <alignment horizontal="center" vertical="center"/>
    </xf>
    <xf numFmtId="0" fontId="0" fillId="0" borderId="13" xfId="0" applyBorder="1" applyAlignment="1">
      <alignment horizontal="left" vertical="center" wrapText="1"/>
    </xf>
    <xf numFmtId="9" fontId="9" fillId="11" borderId="12" xfId="3" applyFont="1" applyFill="1" applyBorder="1" applyAlignment="1">
      <alignment horizontal="center" vertical="center"/>
    </xf>
    <xf numFmtId="44" fontId="9" fillId="0" borderId="12" xfId="2" applyFont="1" applyBorder="1" applyAlignment="1" applyProtection="1">
      <alignment horizontal="left" vertical="center"/>
      <protection locked="0"/>
    </xf>
    <xf numFmtId="0" fontId="9" fillId="11" borderId="12" xfId="0" applyFont="1" applyFill="1" applyBorder="1" applyAlignment="1">
      <alignment horizontal="left" vertical="center"/>
    </xf>
    <xf numFmtId="0" fontId="1" fillId="13" borderId="12" xfId="0" applyFont="1" applyFill="1" applyBorder="1" applyAlignment="1">
      <alignment horizontal="left" vertical="center"/>
    </xf>
    <xf numFmtId="0" fontId="1" fillId="6" borderId="12" xfId="0" applyFont="1" applyFill="1" applyBorder="1" applyAlignment="1">
      <alignment horizontal="center" vertical="center"/>
    </xf>
    <xf numFmtId="44" fontId="15" fillId="12" borderId="12" xfId="2" applyFont="1" applyFill="1" applyBorder="1" applyAlignment="1">
      <alignment horizontal="left" vertical="center"/>
    </xf>
    <xf numFmtId="0" fontId="8" fillId="6" borderId="12" xfId="0" applyFont="1" applyFill="1" applyBorder="1" applyAlignment="1">
      <alignment horizontal="center" vertical="center"/>
    </xf>
    <xf numFmtId="44" fontId="18" fillId="12" borderId="12" xfId="2"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16">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352</xdr:colOff>
      <xdr:row>3</xdr:row>
      <xdr:rowOff>200025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2371724" cy="828675"/>
        </a:xfrm>
        <a:prstGeom prst="rect">
          <a:avLst/>
        </a:prstGeom>
      </xdr:spPr>
    </xdr:pic>
    <xdr:clientData/>
  </xdr:twoCellAnchor>
  <xdr:twoCellAnchor>
    <xdr:from>
      <xdr:col>0</xdr:col>
      <xdr:colOff>68439</xdr:colOff>
      <xdr:row>17</xdr:row>
      <xdr:rowOff>68439</xdr:rowOff>
    </xdr:from>
    <xdr:to>
      <xdr:col>0</xdr:col>
      <xdr:colOff>279894</xdr:colOff>
      <xdr:row>17</xdr:row>
      <xdr:rowOff>279894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8439" y="3719689"/>
          <a:ext cx="211455" cy="182880"/>
          <a:chOff x="0" y="0"/>
          <a:chExt cx="141605" cy="141605"/>
        </a:xfrm>
      </xdr:grpSpPr>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0" y="0"/>
            <a:ext cx="141605" cy="141605"/>
          </a:xfrm>
          <a:prstGeom prst="rect">
            <a:avLst/>
          </a:prstGeom>
          <a:solidFill>
            <a:schemeClr val="accent1"/>
          </a:solidFill>
          <a:ln w="0">
            <a:noFill/>
            <a:prstDash val="solid"/>
            <a:miter lim="800000"/>
            <a:headEnd/>
            <a:tailEnd/>
          </a:ln>
        </xdr:spPr>
        <xdr:txBody>
          <a:bodyPr rot="0" vert="horz" wrap="square" lIns="91440" tIns="45720" rIns="91440" bIns="45720" anchor="t" anchorCtr="0" upright="1">
            <a:noAutofit/>
          </a:bodyPr>
          <a:lstStyle/>
          <a:p>
            <a:endParaRPr lang="en-US"/>
          </a:p>
        </xdr:txBody>
      </xdr:sp>
      <xdr:sp macro="" textlink="">
        <xdr:nvSpPr>
          <xdr:cNvPr id="5" name="Freeform 4">
            <a:extLst>
              <a:ext uri="{FF2B5EF4-FFF2-40B4-BE49-F238E27FC236}">
                <a16:creationId xmlns:a16="http://schemas.microsoft.com/office/drawing/2014/main" id="{00000000-0008-0000-0000-000005000000}"/>
              </a:ext>
            </a:extLst>
          </xdr:cNvPr>
          <xdr:cNvSpPr>
            <a:spLocks noEditPoints="1"/>
          </xdr:cNvSpPr>
        </xdr:nvSpPr>
        <xdr:spPr bwMode="auto">
          <a:xfrm>
            <a:off x="58420" y="22225"/>
            <a:ext cx="24765" cy="97155"/>
          </a:xfrm>
          <a:custGeom>
            <a:avLst/>
            <a:gdLst>
              <a:gd name="T0" fmla="*/ 30 w 541"/>
              <a:gd name="T1" fmla="*/ 791 h 2151"/>
              <a:gd name="T2" fmla="*/ 511 w 541"/>
              <a:gd name="T3" fmla="*/ 791 h 2151"/>
              <a:gd name="T4" fmla="*/ 511 w 541"/>
              <a:gd name="T5" fmla="*/ 2151 h 2151"/>
              <a:gd name="T6" fmla="*/ 30 w 541"/>
              <a:gd name="T7" fmla="*/ 2151 h 2151"/>
              <a:gd name="T8" fmla="*/ 30 w 541"/>
              <a:gd name="T9" fmla="*/ 791 h 2151"/>
              <a:gd name="T10" fmla="*/ 271 w 541"/>
              <a:gd name="T11" fmla="*/ 0 h 2151"/>
              <a:gd name="T12" fmla="*/ 311 w 541"/>
              <a:gd name="T13" fmla="*/ 3 h 2151"/>
              <a:gd name="T14" fmla="*/ 349 w 541"/>
              <a:gd name="T15" fmla="*/ 11 h 2151"/>
              <a:gd name="T16" fmla="*/ 384 w 541"/>
              <a:gd name="T17" fmla="*/ 26 h 2151"/>
              <a:gd name="T18" fmla="*/ 418 w 541"/>
              <a:gd name="T19" fmla="*/ 44 h 2151"/>
              <a:gd name="T20" fmla="*/ 447 w 541"/>
              <a:gd name="T21" fmla="*/ 66 h 2151"/>
              <a:gd name="T22" fmla="*/ 475 w 541"/>
              <a:gd name="T23" fmla="*/ 93 h 2151"/>
              <a:gd name="T24" fmla="*/ 497 w 541"/>
              <a:gd name="T25" fmla="*/ 123 h 2151"/>
              <a:gd name="T26" fmla="*/ 516 w 541"/>
              <a:gd name="T27" fmla="*/ 157 h 2151"/>
              <a:gd name="T28" fmla="*/ 530 w 541"/>
              <a:gd name="T29" fmla="*/ 193 h 2151"/>
              <a:gd name="T30" fmla="*/ 538 w 541"/>
              <a:gd name="T31" fmla="*/ 230 h 2151"/>
              <a:gd name="T32" fmla="*/ 541 w 541"/>
              <a:gd name="T33" fmla="*/ 270 h 2151"/>
              <a:gd name="T34" fmla="*/ 538 w 541"/>
              <a:gd name="T35" fmla="*/ 310 h 2151"/>
              <a:gd name="T36" fmla="*/ 530 w 541"/>
              <a:gd name="T37" fmla="*/ 347 h 2151"/>
              <a:gd name="T38" fmla="*/ 516 w 541"/>
              <a:gd name="T39" fmla="*/ 384 h 2151"/>
              <a:gd name="T40" fmla="*/ 497 w 541"/>
              <a:gd name="T41" fmla="*/ 417 h 2151"/>
              <a:gd name="T42" fmla="*/ 475 w 541"/>
              <a:gd name="T43" fmla="*/ 447 h 2151"/>
              <a:gd name="T44" fmla="*/ 447 w 541"/>
              <a:gd name="T45" fmla="*/ 474 h 2151"/>
              <a:gd name="T46" fmla="*/ 418 w 541"/>
              <a:gd name="T47" fmla="*/ 496 h 2151"/>
              <a:gd name="T48" fmla="*/ 384 w 541"/>
              <a:gd name="T49" fmla="*/ 515 h 2151"/>
              <a:gd name="T50" fmla="*/ 349 w 541"/>
              <a:gd name="T51" fmla="*/ 529 h 2151"/>
              <a:gd name="T52" fmla="*/ 311 w 541"/>
              <a:gd name="T53" fmla="*/ 538 h 2151"/>
              <a:gd name="T54" fmla="*/ 271 w 541"/>
              <a:gd name="T55" fmla="*/ 540 h 2151"/>
              <a:gd name="T56" fmla="*/ 231 w 541"/>
              <a:gd name="T57" fmla="*/ 538 h 2151"/>
              <a:gd name="T58" fmla="*/ 193 w 541"/>
              <a:gd name="T59" fmla="*/ 529 h 2151"/>
              <a:gd name="T60" fmla="*/ 157 w 541"/>
              <a:gd name="T61" fmla="*/ 515 h 2151"/>
              <a:gd name="T62" fmla="*/ 125 w 541"/>
              <a:gd name="T63" fmla="*/ 496 h 2151"/>
              <a:gd name="T64" fmla="*/ 94 w 541"/>
              <a:gd name="T65" fmla="*/ 474 h 2151"/>
              <a:gd name="T66" fmla="*/ 68 w 541"/>
              <a:gd name="T67" fmla="*/ 447 h 2151"/>
              <a:gd name="T68" fmla="*/ 44 w 541"/>
              <a:gd name="T69" fmla="*/ 417 h 2151"/>
              <a:gd name="T70" fmla="*/ 26 w 541"/>
              <a:gd name="T71" fmla="*/ 384 h 2151"/>
              <a:gd name="T72" fmla="*/ 13 w 541"/>
              <a:gd name="T73" fmla="*/ 347 h 2151"/>
              <a:gd name="T74" fmla="*/ 3 w 541"/>
              <a:gd name="T75" fmla="*/ 310 h 2151"/>
              <a:gd name="T76" fmla="*/ 0 w 541"/>
              <a:gd name="T77" fmla="*/ 270 h 2151"/>
              <a:gd name="T78" fmla="*/ 3 w 541"/>
              <a:gd name="T79" fmla="*/ 230 h 2151"/>
              <a:gd name="T80" fmla="*/ 13 w 541"/>
              <a:gd name="T81" fmla="*/ 193 h 2151"/>
              <a:gd name="T82" fmla="*/ 26 w 541"/>
              <a:gd name="T83" fmla="*/ 157 h 2151"/>
              <a:gd name="T84" fmla="*/ 44 w 541"/>
              <a:gd name="T85" fmla="*/ 123 h 2151"/>
              <a:gd name="T86" fmla="*/ 68 w 541"/>
              <a:gd name="T87" fmla="*/ 93 h 2151"/>
              <a:gd name="T88" fmla="*/ 94 w 541"/>
              <a:gd name="T89" fmla="*/ 66 h 2151"/>
              <a:gd name="T90" fmla="*/ 125 w 541"/>
              <a:gd name="T91" fmla="*/ 44 h 2151"/>
              <a:gd name="T92" fmla="*/ 157 w 541"/>
              <a:gd name="T93" fmla="*/ 26 h 2151"/>
              <a:gd name="T94" fmla="*/ 193 w 541"/>
              <a:gd name="T95" fmla="*/ 11 h 2151"/>
              <a:gd name="T96" fmla="*/ 231 w 541"/>
              <a:gd name="T97" fmla="*/ 3 h 2151"/>
              <a:gd name="T98" fmla="*/ 271 w 541"/>
              <a:gd name="T99" fmla="*/ 0 h 2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541" h="2151">
                <a:moveTo>
                  <a:pt x="30" y="791"/>
                </a:moveTo>
                <a:lnTo>
                  <a:pt x="511" y="791"/>
                </a:lnTo>
                <a:lnTo>
                  <a:pt x="511" y="2151"/>
                </a:lnTo>
                <a:lnTo>
                  <a:pt x="30" y="2151"/>
                </a:lnTo>
                <a:lnTo>
                  <a:pt x="30" y="791"/>
                </a:lnTo>
                <a:close/>
                <a:moveTo>
                  <a:pt x="271" y="0"/>
                </a:moveTo>
                <a:lnTo>
                  <a:pt x="311" y="3"/>
                </a:lnTo>
                <a:lnTo>
                  <a:pt x="349" y="11"/>
                </a:lnTo>
                <a:lnTo>
                  <a:pt x="384" y="26"/>
                </a:lnTo>
                <a:lnTo>
                  <a:pt x="418" y="44"/>
                </a:lnTo>
                <a:lnTo>
                  <a:pt x="447" y="66"/>
                </a:lnTo>
                <a:lnTo>
                  <a:pt x="475" y="93"/>
                </a:lnTo>
                <a:lnTo>
                  <a:pt x="497" y="123"/>
                </a:lnTo>
                <a:lnTo>
                  <a:pt x="516" y="157"/>
                </a:lnTo>
                <a:lnTo>
                  <a:pt x="530" y="193"/>
                </a:lnTo>
                <a:lnTo>
                  <a:pt x="538" y="230"/>
                </a:lnTo>
                <a:lnTo>
                  <a:pt x="541" y="270"/>
                </a:lnTo>
                <a:lnTo>
                  <a:pt x="538" y="310"/>
                </a:lnTo>
                <a:lnTo>
                  <a:pt x="530" y="347"/>
                </a:lnTo>
                <a:lnTo>
                  <a:pt x="516" y="384"/>
                </a:lnTo>
                <a:lnTo>
                  <a:pt x="497" y="417"/>
                </a:lnTo>
                <a:lnTo>
                  <a:pt x="475" y="447"/>
                </a:lnTo>
                <a:lnTo>
                  <a:pt x="447" y="474"/>
                </a:lnTo>
                <a:lnTo>
                  <a:pt x="418" y="496"/>
                </a:lnTo>
                <a:lnTo>
                  <a:pt x="384" y="515"/>
                </a:lnTo>
                <a:lnTo>
                  <a:pt x="349" y="529"/>
                </a:lnTo>
                <a:lnTo>
                  <a:pt x="311" y="538"/>
                </a:lnTo>
                <a:lnTo>
                  <a:pt x="271" y="540"/>
                </a:lnTo>
                <a:lnTo>
                  <a:pt x="231" y="538"/>
                </a:lnTo>
                <a:lnTo>
                  <a:pt x="193" y="529"/>
                </a:lnTo>
                <a:lnTo>
                  <a:pt x="157" y="515"/>
                </a:lnTo>
                <a:lnTo>
                  <a:pt x="125" y="496"/>
                </a:lnTo>
                <a:lnTo>
                  <a:pt x="94" y="474"/>
                </a:lnTo>
                <a:lnTo>
                  <a:pt x="68" y="447"/>
                </a:lnTo>
                <a:lnTo>
                  <a:pt x="44" y="417"/>
                </a:lnTo>
                <a:lnTo>
                  <a:pt x="26" y="384"/>
                </a:lnTo>
                <a:lnTo>
                  <a:pt x="13" y="347"/>
                </a:lnTo>
                <a:lnTo>
                  <a:pt x="3" y="310"/>
                </a:lnTo>
                <a:lnTo>
                  <a:pt x="0" y="270"/>
                </a:lnTo>
                <a:lnTo>
                  <a:pt x="3" y="230"/>
                </a:lnTo>
                <a:lnTo>
                  <a:pt x="13" y="193"/>
                </a:lnTo>
                <a:lnTo>
                  <a:pt x="26" y="157"/>
                </a:lnTo>
                <a:lnTo>
                  <a:pt x="44" y="123"/>
                </a:lnTo>
                <a:lnTo>
                  <a:pt x="68" y="93"/>
                </a:lnTo>
                <a:lnTo>
                  <a:pt x="94" y="66"/>
                </a:lnTo>
                <a:lnTo>
                  <a:pt x="125" y="44"/>
                </a:lnTo>
                <a:lnTo>
                  <a:pt x="157" y="26"/>
                </a:lnTo>
                <a:lnTo>
                  <a:pt x="193" y="11"/>
                </a:lnTo>
                <a:lnTo>
                  <a:pt x="231" y="3"/>
                </a:lnTo>
                <a:lnTo>
                  <a:pt x="271" y="0"/>
                </a:lnTo>
                <a:close/>
              </a:path>
            </a:pathLst>
          </a:custGeom>
          <a:solidFill>
            <a:srgbClr val="FFFFFF"/>
          </a:solidFill>
          <a:ln w="0">
            <a:noFill/>
            <a:prstDash val="solid"/>
            <a:round/>
            <a:headEnd/>
            <a:tailEnd/>
          </a:ln>
        </xdr:spPr>
        <xdr:txBody>
          <a:bodyPr rot="0" vert="horz" wrap="square" lIns="91440" tIns="45720" rIns="91440" bIns="45720" anchor="t" anchorCtr="0" upright="1">
            <a:noAutofit/>
          </a:bodyPr>
          <a:lstStyle/>
          <a:p>
            <a:endParaRPr 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869156</xdr:colOff>
      <xdr:row>4</xdr:row>
      <xdr:rowOff>1263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2821781" cy="837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1357312</xdr:colOff>
      <xdr:row>4</xdr:row>
      <xdr:rowOff>3174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2678906" cy="8334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428624</xdr:colOff>
      <xdr:row>3</xdr:row>
      <xdr:rowOff>178593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2405062" cy="8120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2"/>
  <sheetViews>
    <sheetView tabSelected="1" zoomScale="90" zoomScaleNormal="90" workbookViewId="0">
      <pane xSplit="18" ySplit="9" topLeftCell="S10" activePane="bottomRight" state="frozen"/>
      <selection pane="topRight" activeCell="S1" sqref="S1"/>
      <selection pane="bottomLeft" activeCell="A10" sqref="A10"/>
      <selection pane="bottomRight" activeCell="A13" sqref="A13:I13"/>
    </sheetView>
  </sheetViews>
  <sheetFormatPr defaultRowHeight="15" x14ac:dyDescent="0.25"/>
  <cols>
    <col min="11" max="11" width="12.28515625" customWidth="1"/>
    <col min="23" max="23" width="9.140625" style="41"/>
  </cols>
  <sheetData>
    <row r="1" spans="1:23" x14ac:dyDescent="0.25">
      <c r="A1" s="1"/>
      <c r="B1" s="2"/>
      <c r="C1" s="2"/>
      <c r="D1" s="2"/>
      <c r="E1" s="105" t="s">
        <v>0</v>
      </c>
      <c r="F1" s="105"/>
      <c r="G1" s="105"/>
      <c r="H1" s="105"/>
      <c r="I1" s="105"/>
      <c r="J1" s="105"/>
      <c r="K1" s="105"/>
      <c r="L1" s="105"/>
      <c r="M1" s="105"/>
      <c r="N1" s="105"/>
      <c r="O1" s="105"/>
      <c r="P1" s="105"/>
      <c r="Q1" s="2"/>
      <c r="R1" s="3"/>
    </row>
    <row r="2" spans="1:23" ht="21" customHeight="1" x14ac:dyDescent="0.25">
      <c r="A2" s="4"/>
      <c r="B2" s="5"/>
      <c r="C2" s="5"/>
      <c r="D2" s="5"/>
      <c r="E2" s="106"/>
      <c r="F2" s="106"/>
      <c r="G2" s="106"/>
      <c r="H2" s="106"/>
      <c r="I2" s="106"/>
      <c r="J2" s="106"/>
      <c r="K2" s="106"/>
      <c r="L2" s="106"/>
      <c r="M2" s="106"/>
      <c r="N2" s="106"/>
      <c r="O2" s="106"/>
      <c r="P2" s="106"/>
      <c r="Q2" s="5"/>
      <c r="R2" s="6"/>
    </row>
    <row r="3" spans="1:23" x14ac:dyDescent="0.25">
      <c r="A3" s="4"/>
      <c r="B3" s="5"/>
      <c r="C3" s="5"/>
      <c r="D3" s="5"/>
      <c r="E3" s="108" t="s">
        <v>3</v>
      </c>
      <c r="F3" s="108"/>
      <c r="G3" s="108"/>
      <c r="H3" s="108"/>
      <c r="I3" s="108"/>
      <c r="J3" s="108"/>
      <c r="K3" s="108"/>
      <c r="L3" s="108"/>
      <c r="M3" s="108"/>
      <c r="N3" s="108"/>
      <c r="O3" s="108"/>
      <c r="P3" s="108"/>
      <c r="Q3" s="5"/>
      <c r="R3" s="6"/>
    </row>
    <row r="4" spans="1:23" ht="15.75" thickBot="1" x14ac:dyDescent="0.3">
      <c r="A4" s="7"/>
      <c r="B4" s="8"/>
      <c r="C4" s="8"/>
      <c r="D4" s="8"/>
      <c r="E4" s="132" t="s">
        <v>200</v>
      </c>
      <c r="F4" s="132"/>
      <c r="G4" s="132"/>
      <c r="H4" s="132"/>
      <c r="I4" s="132"/>
      <c r="J4" s="132"/>
      <c r="K4" s="132"/>
      <c r="L4" s="132"/>
      <c r="M4" s="132"/>
      <c r="N4" s="132"/>
      <c r="O4" s="132"/>
      <c r="P4" s="132"/>
      <c r="Q4" s="132"/>
      <c r="R4" s="133"/>
    </row>
    <row r="5" spans="1:23" x14ac:dyDescent="0.25">
      <c r="A5" s="109" t="s">
        <v>199</v>
      </c>
      <c r="B5" s="110"/>
      <c r="C5" s="110"/>
      <c r="D5" s="110"/>
      <c r="E5" s="110"/>
      <c r="F5" s="110"/>
      <c r="G5" s="110"/>
      <c r="H5" s="110"/>
      <c r="I5" s="110"/>
      <c r="J5" s="110"/>
      <c r="K5" s="110"/>
      <c r="L5" s="110"/>
      <c r="M5" s="110"/>
      <c r="N5" s="110"/>
      <c r="O5" s="110"/>
      <c r="P5" s="110"/>
      <c r="Q5" s="110"/>
      <c r="R5" s="111"/>
    </row>
    <row r="6" spans="1:23" ht="15" customHeight="1" x14ac:dyDescent="0.25">
      <c r="A6" s="112"/>
      <c r="B6" s="113"/>
      <c r="C6" s="113"/>
      <c r="D6" s="113"/>
      <c r="E6" s="113"/>
      <c r="F6" s="113"/>
      <c r="G6" s="113"/>
      <c r="H6" s="113"/>
      <c r="I6" s="113"/>
      <c r="J6" s="113"/>
      <c r="K6" s="113"/>
      <c r="L6" s="113"/>
      <c r="M6" s="113"/>
      <c r="N6" s="113"/>
      <c r="O6" s="113"/>
      <c r="P6" s="113"/>
      <c r="Q6" s="113"/>
      <c r="R6" s="114"/>
    </row>
    <row r="7" spans="1:23" x14ac:dyDescent="0.25">
      <c r="A7" s="112"/>
      <c r="B7" s="113"/>
      <c r="C7" s="113"/>
      <c r="D7" s="113"/>
      <c r="E7" s="113"/>
      <c r="F7" s="113"/>
      <c r="G7" s="113"/>
      <c r="H7" s="113"/>
      <c r="I7" s="113"/>
      <c r="J7" s="113"/>
      <c r="K7" s="113"/>
      <c r="L7" s="113"/>
      <c r="M7" s="113"/>
      <c r="N7" s="113"/>
      <c r="O7" s="113"/>
      <c r="P7" s="113"/>
      <c r="Q7" s="113"/>
      <c r="R7" s="114"/>
    </row>
    <row r="8" spans="1:23" x14ac:dyDescent="0.25">
      <c r="A8" s="112"/>
      <c r="B8" s="113"/>
      <c r="C8" s="113"/>
      <c r="D8" s="113"/>
      <c r="E8" s="113"/>
      <c r="F8" s="113"/>
      <c r="G8" s="113"/>
      <c r="H8" s="113"/>
      <c r="I8" s="113"/>
      <c r="J8" s="113"/>
      <c r="K8" s="113"/>
      <c r="L8" s="113"/>
      <c r="M8" s="113"/>
      <c r="N8" s="113"/>
      <c r="O8" s="113"/>
      <c r="P8" s="113"/>
      <c r="Q8" s="113"/>
      <c r="R8" s="114"/>
    </row>
    <row r="9" spans="1:23" ht="15.75" thickBot="1" x14ac:dyDescent="0.3">
      <c r="A9" s="115"/>
      <c r="B9" s="116"/>
      <c r="C9" s="116"/>
      <c r="D9" s="116"/>
      <c r="E9" s="116"/>
      <c r="F9" s="116"/>
      <c r="G9" s="116"/>
      <c r="H9" s="116"/>
      <c r="I9" s="116"/>
      <c r="J9" s="116"/>
      <c r="K9" s="116"/>
      <c r="L9" s="116"/>
      <c r="M9" s="116"/>
      <c r="N9" s="116"/>
      <c r="O9" s="116"/>
      <c r="P9" s="116"/>
      <c r="Q9" s="116"/>
      <c r="R9" s="117"/>
    </row>
    <row r="10" spans="1:23" x14ac:dyDescent="0.25">
      <c r="A10" s="118" t="s">
        <v>12</v>
      </c>
      <c r="B10" s="119"/>
      <c r="C10" s="119"/>
      <c r="D10" s="119"/>
      <c r="E10" s="119"/>
      <c r="F10" s="119"/>
      <c r="G10" s="119"/>
      <c r="H10" s="119"/>
      <c r="I10" s="119"/>
      <c r="J10" s="119"/>
      <c r="K10" s="119"/>
      <c r="L10" s="119"/>
      <c r="M10" s="119"/>
      <c r="N10" s="119"/>
      <c r="O10" s="119"/>
      <c r="P10" s="119"/>
      <c r="Q10" s="119"/>
      <c r="R10" s="120"/>
    </row>
    <row r="11" spans="1:23" x14ac:dyDescent="0.25">
      <c r="A11" s="121"/>
      <c r="B11" s="122"/>
      <c r="C11" s="122"/>
      <c r="D11" s="122"/>
      <c r="E11" s="122"/>
      <c r="F11" s="122"/>
      <c r="G11" s="122"/>
      <c r="H11" s="122"/>
      <c r="I11" s="122"/>
      <c r="J11" s="122"/>
      <c r="K11" s="122"/>
      <c r="L11" s="122"/>
      <c r="M11" s="122"/>
      <c r="N11" s="122"/>
      <c r="O11" s="122"/>
      <c r="P11" s="122"/>
      <c r="Q11" s="122"/>
      <c r="R11" s="123"/>
    </row>
    <row r="12" spans="1:23" ht="20.100000000000001" customHeight="1" x14ac:dyDescent="0.25">
      <c r="A12" s="103" t="s">
        <v>4</v>
      </c>
      <c r="B12" s="103"/>
      <c r="C12" s="103"/>
      <c r="D12" s="103"/>
      <c r="E12" s="103"/>
      <c r="F12" s="103"/>
      <c r="G12" s="103"/>
      <c r="H12" s="103"/>
      <c r="I12" s="103"/>
      <c r="J12" s="124" t="s">
        <v>5</v>
      </c>
      <c r="K12" s="125"/>
      <c r="L12" s="124" t="s">
        <v>7</v>
      </c>
      <c r="M12" s="126"/>
      <c r="N12" s="126"/>
      <c r="O12" s="126"/>
      <c r="P12" s="126"/>
      <c r="Q12" s="126"/>
      <c r="R12" s="125"/>
    </row>
    <row r="13" spans="1:23" ht="20.100000000000001" customHeight="1" x14ac:dyDescent="0.25">
      <c r="A13" s="107"/>
      <c r="B13" s="107"/>
      <c r="C13" s="107"/>
      <c r="D13" s="107"/>
      <c r="E13" s="107"/>
      <c r="F13" s="107"/>
      <c r="G13" s="107"/>
      <c r="H13" s="107"/>
      <c r="I13" s="107"/>
      <c r="J13" s="130" t="s">
        <v>6</v>
      </c>
      <c r="K13" s="131"/>
      <c r="L13" s="127"/>
      <c r="M13" s="128"/>
      <c r="N13" s="128"/>
      <c r="O13" s="128"/>
      <c r="P13" s="128"/>
      <c r="Q13" s="128"/>
      <c r="R13" s="129"/>
      <c r="W13" s="41" t="s">
        <v>6</v>
      </c>
    </row>
    <row r="14" spans="1:23" ht="20.100000000000001" customHeight="1" x14ac:dyDescent="0.25">
      <c r="A14" s="103" t="s">
        <v>8</v>
      </c>
      <c r="B14" s="103"/>
      <c r="C14" s="103"/>
      <c r="D14" s="103"/>
      <c r="E14" s="103"/>
      <c r="F14" s="103"/>
      <c r="G14" s="103"/>
      <c r="H14" s="103"/>
      <c r="I14" s="103"/>
      <c r="J14" s="103" t="s">
        <v>9</v>
      </c>
      <c r="K14" s="103"/>
      <c r="L14" s="103"/>
      <c r="M14" s="103"/>
      <c r="N14" s="103" t="s">
        <v>10</v>
      </c>
      <c r="O14" s="103"/>
      <c r="P14" s="12" t="s">
        <v>11</v>
      </c>
      <c r="Q14" s="141" t="s">
        <v>73</v>
      </c>
      <c r="R14" s="142"/>
      <c r="W14" s="41" t="s">
        <v>74</v>
      </c>
    </row>
    <row r="15" spans="1:23" ht="20.100000000000001" customHeight="1" x14ac:dyDescent="0.25">
      <c r="A15" s="140"/>
      <c r="B15" s="140"/>
      <c r="C15" s="140"/>
      <c r="D15" s="140"/>
      <c r="E15" s="140"/>
      <c r="F15" s="140"/>
      <c r="G15" s="140"/>
      <c r="H15" s="140"/>
      <c r="I15" s="140"/>
      <c r="J15" s="140"/>
      <c r="K15" s="140"/>
      <c r="L15" s="140"/>
      <c r="M15" s="140"/>
      <c r="N15" s="145" t="s">
        <v>1</v>
      </c>
      <c r="O15" s="145"/>
      <c r="P15" s="79"/>
      <c r="Q15" s="143" t="s">
        <v>6</v>
      </c>
      <c r="R15" s="144"/>
      <c r="W15" s="41" t="s">
        <v>75</v>
      </c>
    </row>
    <row r="16" spans="1:23" ht="20.100000000000001" customHeight="1" x14ac:dyDescent="0.25">
      <c r="A16" s="103" t="s">
        <v>13</v>
      </c>
      <c r="B16" s="104"/>
      <c r="C16" s="104"/>
      <c r="D16" s="104"/>
      <c r="E16" s="104"/>
      <c r="F16" s="104"/>
      <c r="G16" s="103" t="s">
        <v>14</v>
      </c>
      <c r="H16" s="103"/>
      <c r="I16" s="103"/>
      <c r="J16" s="103" t="s">
        <v>15</v>
      </c>
      <c r="K16" s="103"/>
      <c r="L16" s="103"/>
      <c r="M16" s="103" t="s">
        <v>16</v>
      </c>
      <c r="N16" s="103"/>
      <c r="O16" s="103"/>
      <c r="P16" s="103"/>
      <c r="Q16" s="103"/>
      <c r="R16" s="103"/>
      <c r="W16" s="41" t="s">
        <v>76</v>
      </c>
    </row>
    <row r="17" spans="1:23" ht="20.100000000000001" customHeight="1" x14ac:dyDescent="0.25">
      <c r="A17" s="140" t="s">
        <v>6</v>
      </c>
      <c r="B17" s="140"/>
      <c r="C17" s="140"/>
      <c r="D17" s="140"/>
      <c r="E17" s="140"/>
      <c r="F17" s="140"/>
      <c r="G17" s="140" t="s">
        <v>6</v>
      </c>
      <c r="H17" s="140"/>
      <c r="I17" s="140"/>
      <c r="J17" s="140" t="s">
        <v>6</v>
      </c>
      <c r="K17" s="140"/>
      <c r="L17" s="140"/>
      <c r="M17" s="135" t="s">
        <v>6</v>
      </c>
      <c r="N17" s="135"/>
      <c r="O17" s="135"/>
      <c r="P17" s="135"/>
      <c r="Q17" s="135"/>
      <c r="R17" s="135"/>
      <c r="W17" s="41" t="s">
        <v>77</v>
      </c>
    </row>
    <row r="18" spans="1:23" ht="20.100000000000001" customHeight="1" x14ac:dyDescent="0.25">
      <c r="A18" s="139" t="s">
        <v>17</v>
      </c>
      <c r="B18" s="139"/>
      <c r="C18" s="139"/>
      <c r="D18" s="139"/>
      <c r="E18" s="139"/>
      <c r="F18" s="139"/>
      <c r="G18" s="139"/>
      <c r="H18" s="139"/>
      <c r="I18" s="139"/>
      <c r="J18" s="139"/>
      <c r="K18" s="139"/>
      <c r="L18" s="139"/>
      <c r="M18" s="139"/>
      <c r="N18" s="139"/>
      <c r="O18" s="139"/>
      <c r="P18" s="139"/>
      <c r="Q18" s="139"/>
      <c r="R18" s="139"/>
      <c r="W18" s="41" t="s">
        <v>78</v>
      </c>
    </row>
    <row r="19" spans="1:23" ht="20.100000000000001" customHeight="1" x14ac:dyDescent="0.25">
      <c r="A19" s="139"/>
      <c r="B19" s="139"/>
      <c r="C19" s="139"/>
      <c r="D19" s="139"/>
      <c r="E19" s="139"/>
      <c r="F19" s="139"/>
      <c r="G19" s="139"/>
      <c r="H19" s="139"/>
      <c r="I19" s="139"/>
      <c r="J19" s="139"/>
      <c r="K19" s="139"/>
      <c r="L19" s="139"/>
      <c r="M19" s="139"/>
      <c r="N19" s="139"/>
      <c r="O19" s="139"/>
      <c r="P19" s="139"/>
      <c r="Q19" s="139"/>
      <c r="R19" s="139"/>
      <c r="W19" s="41" t="s">
        <v>80</v>
      </c>
    </row>
    <row r="20" spans="1:23" ht="20.100000000000001" customHeight="1" thickBot="1" x14ac:dyDescent="0.3">
      <c r="A20" s="139"/>
      <c r="B20" s="139"/>
      <c r="C20" s="139"/>
      <c r="D20" s="139"/>
      <c r="E20" s="139"/>
      <c r="F20" s="139"/>
      <c r="G20" s="139"/>
      <c r="H20" s="139"/>
      <c r="I20" s="139"/>
      <c r="J20" s="139"/>
      <c r="K20" s="139"/>
      <c r="L20" s="139"/>
      <c r="M20" s="139"/>
      <c r="N20" s="139"/>
      <c r="O20" s="139"/>
      <c r="P20" s="139"/>
      <c r="Q20" s="139"/>
      <c r="R20" s="139"/>
      <c r="W20" s="41" t="s">
        <v>79</v>
      </c>
    </row>
    <row r="21" spans="1:23" x14ac:dyDescent="0.25">
      <c r="A21" s="118" t="s">
        <v>18</v>
      </c>
      <c r="B21" s="119"/>
      <c r="C21" s="119"/>
      <c r="D21" s="119"/>
      <c r="E21" s="119"/>
      <c r="F21" s="119"/>
      <c r="G21" s="119"/>
      <c r="H21" s="119"/>
      <c r="I21" s="119"/>
      <c r="J21" s="119"/>
      <c r="K21" s="119"/>
      <c r="L21" s="119"/>
      <c r="M21" s="119"/>
      <c r="N21" s="119"/>
      <c r="O21" s="119"/>
      <c r="P21" s="119"/>
      <c r="Q21" s="119"/>
      <c r="R21" s="120"/>
      <c r="W21" s="41" t="s">
        <v>81</v>
      </c>
    </row>
    <row r="22" spans="1:23" x14ac:dyDescent="0.25">
      <c r="A22" s="121"/>
      <c r="B22" s="122"/>
      <c r="C22" s="122"/>
      <c r="D22" s="122"/>
      <c r="E22" s="122"/>
      <c r="F22" s="122"/>
      <c r="G22" s="122"/>
      <c r="H22" s="122"/>
      <c r="I22" s="122"/>
      <c r="J22" s="122"/>
      <c r="K22" s="122"/>
      <c r="L22" s="122"/>
      <c r="M22" s="122"/>
      <c r="N22" s="122"/>
      <c r="O22" s="122"/>
      <c r="P22" s="122"/>
      <c r="Q22" s="122"/>
      <c r="R22" s="123"/>
      <c r="W22" s="41" t="s">
        <v>82</v>
      </c>
    </row>
    <row r="23" spans="1:23" ht="20.100000000000001" customHeight="1" x14ac:dyDescent="0.25">
      <c r="A23" s="103" t="s">
        <v>19</v>
      </c>
      <c r="B23" s="103"/>
      <c r="C23" s="103"/>
      <c r="D23" s="103"/>
      <c r="E23" s="103"/>
      <c r="F23" s="103"/>
      <c r="G23" s="103"/>
      <c r="H23" s="103"/>
      <c r="I23" s="103"/>
      <c r="J23" s="103"/>
      <c r="K23" s="134" t="s">
        <v>20</v>
      </c>
      <c r="L23" s="134"/>
      <c r="M23" s="134"/>
      <c r="N23" s="134"/>
      <c r="O23" s="134"/>
      <c r="P23" s="134"/>
      <c r="Q23" s="134"/>
      <c r="R23" s="134"/>
      <c r="W23" s="41" t="s">
        <v>83</v>
      </c>
    </row>
    <row r="24" spans="1:23" ht="20.100000000000001" customHeight="1" x14ac:dyDescent="0.25">
      <c r="A24" s="135" t="s">
        <v>6</v>
      </c>
      <c r="B24" s="135"/>
      <c r="C24" s="135"/>
      <c r="D24" s="135"/>
      <c r="E24" s="135"/>
      <c r="F24" s="135"/>
      <c r="G24" s="135"/>
      <c r="H24" s="135"/>
      <c r="I24" s="135"/>
      <c r="J24" s="135"/>
      <c r="K24" s="135"/>
      <c r="L24" s="135"/>
      <c r="M24" s="135"/>
      <c r="N24" s="135"/>
      <c r="O24" s="135"/>
      <c r="P24" s="135"/>
      <c r="Q24" s="135"/>
      <c r="R24" s="135"/>
      <c r="W24" s="41" t="s">
        <v>84</v>
      </c>
    </row>
    <row r="25" spans="1:23" ht="20.100000000000001" customHeight="1" x14ac:dyDescent="0.25">
      <c r="A25" s="103" t="s">
        <v>21</v>
      </c>
      <c r="B25" s="103"/>
      <c r="C25" s="103"/>
      <c r="D25" s="103"/>
      <c r="E25" s="103"/>
      <c r="F25" s="103"/>
      <c r="G25" s="103"/>
      <c r="H25" s="103"/>
      <c r="I25" s="103"/>
      <c r="J25" s="103"/>
      <c r="K25" s="103"/>
      <c r="L25" s="103"/>
      <c r="M25" s="103"/>
      <c r="N25" s="103"/>
      <c r="O25" s="103"/>
      <c r="P25" s="103"/>
      <c r="Q25" s="103"/>
      <c r="R25" s="103"/>
      <c r="W25" s="41" t="s">
        <v>85</v>
      </c>
    </row>
    <row r="26" spans="1:23" ht="20.100000000000001" customHeight="1" x14ac:dyDescent="0.25">
      <c r="A26" s="135"/>
      <c r="B26" s="135"/>
      <c r="C26" s="135"/>
      <c r="D26" s="135"/>
      <c r="E26" s="135"/>
      <c r="F26" s="135"/>
      <c r="G26" s="135"/>
      <c r="H26" s="135"/>
      <c r="I26" s="135"/>
      <c r="J26" s="135"/>
      <c r="K26" s="135"/>
      <c r="L26" s="135"/>
      <c r="M26" s="135"/>
      <c r="N26" s="135"/>
      <c r="O26" s="135"/>
      <c r="P26" s="135"/>
      <c r="Q26" s="135"/>
      <c r="R26" s="135"/>
      <c r="W26" s="41" t="s">
        <v>86</v>
      </c>
    </row>
    <row r="27" spans="1:23" ht="20.100000000000001" customHeight="1" x14ac:dyDescent="0.25">
      <c r="A27" s="103" t="s">
        <v>195</v>
      </c>
      <c r="B27" s="103"/>
      <c r="C27" s="103"/>
      <c r="D27" s="103"/>
      <c r="E27" s="103"/>
      <c r="F27" s="103"/>
      <c r="G27" s="103"/>
      <c r="H27" s="103"/>
      <c r="I27" s="103"/>
      <c r="J27" s="103"/>
      <c r="K27" s="134" t="s">
        <v>197</v>
      </c>
      <c r="L27" s="134"/>
      <c r="M27" s="134"/>
      <c r="N27" s="134"/>
      <c r="O27" s="134"/>
      <c r="P27" s="134"/>
      <c r="Q27" s="134"/>
      <c r="R27" s="134"/>
      <c r="W27" s="41" t="s">
        <v>87</v>
      </c>
    </row>
    <row r="28" spans="1:23" ht="20.100000000000001" customHeight="1" x14ac:dyDescent="0.25">
      <c r="A28" s="135" t="s">
        <v>6</v>
      </c>
      <c r="B28" s="135"/>
      <c r="C28" s="135"/>
      <c r="D28" s="135"/>
      <c r="E28" s="135"/>
      <c r="F28" s="135"/>
      <c r="G28" s="135"/>
      <c r="H28" s="135"/>
      <c r="I28" s="135"/>
      <c r="J28" s="135"/>
      <c r="K28" s="135"/>
      <c r="L28" s="135"/>
      <c r="M28" s="135"/>
      <c r="N28" s="135"/>
      <c r="O28" s="135"/>
      <c r="P28" s="135"/>
      <c r="Q28" s="135"/>
      <c r="R28" s="135"/>
      <c r="W28" s="41" t="s">
        <v>88</v>
      </c>
    </row>
    <row r="29" spans="1:23" ht="20.100000000000001" customHeight="1" x14ac:dyDescent="0.25">
      <c r="A29" s="103" t="s">
        <v>198</v>
      </c>
      <c r="B29" s="103"/>
      <c r="C29" s="103"/>
      <c r="D29" s="103"/>
      <c r="E29" s="103"/>
      <c r="F29" s="103"/>
      <c r="G29" s="103"/>
      <c r="H29" s="103"/>
      <c r="I29" s="103"/>
      <c r="J29" s="103"/>
      <c r="K29" s="134" t="s">
        <v>54</v>
      </c>
      <c r="L29" s="134"/>
      <c r="M29" s="134"/>
      <c r="N29" s="134"/>
      <c r="O29" s="134"/>
      <c r="P29" s="134"/>
      <c r="Q29" s="134"/>
      <c r="R29" s="134"/>
      <c r="W29" s="41" t="s">
        <v>89</v>
      </c>
    </row>
    <row r="30" spans="1:23" ht="20.100000000000001" customHeight="1" x14ac:dyDescent="0.25">
      <c r="A30" s="135" t="s">
        <v>6</v>
      </c>
      <c r="B30" s="135"/>
      <c r="C30" s="135"/>
      <c r="D30" s="135"/>
      <c r="E30" s="135"/>
      <c r="F30" s="135"/>
      <c r="G30" s="135"/>
      <c r="H30" s="135"/>
      <c r="I30" s="135"/>
      <c r="J30" s="135"/>
      <c r="K30" s="135"/>
      <c r="L30" s="135"/>
      <c r="M30" s="135"/>
      <c r="N30" s="135"/>
      <c r="O30" s="135"/>
      <c r="P30" s="135"/>
      <c r="Q30" s="135"/>
      <c r="R30" s="135"/>
      <c r="W30" s="41" t="s">
        <v>90</v>
      </c>
    </row>
    <row r="31" spans="1:23" ht="20.100000000000001" customHeight="1" x14ac:dyDescent="0.25">
      <c r="A31" s="103" t="s">
        <v>53</v>
      </c>
      <c r="B31" s="103"/>
      <c r="C31" s="103"/>
      <c r="D31" s="103"/>
      <c r="E31" s="103"/>
      <c r="F31" s="103"/>
      <c r="G31" s="103"/>
      <c r="H31" s="103"/>
      <c r="I31" s="103"/>
      <c r="J31" s="103"/>
      <c r="K31" s="103"/>
      <c r="L31" s="103"/>
      <c r="M31" s="103"/>
      <c r="N31" s="103"/>
      <c r="O31" s="103"/>
      <c r="P31" s="103"/>
      <c r="Q31" s="103"/>
      <c r="R31" s="103"/>
      <c r="W31" s="41" t="s">
        <v>91</v>
      </c>
    </row>
    <row r="32" spans="1:23" ht="20.100000000000001" customHeight="1" x14ac:dyDescent="0.25">
      <c r="A32" s="136"/>
      <c r="B32" s="137"/>
      <c r="C32" s="137"/>
      <c r="D32" s="137"/>
      <c r="E32" s="137"/>
      <c r="F32" s="137"/>
      <c r="G32" s="137"/>
      <c r="H32" s="137"/>
      <c r="I32" s="137"/>
      <c r="J32" s="137"/>
      <c r="K32" s="137"/>
      <c r="L32" s="137"/>
      <c r="M32" s="137"/>
      <c r="N32" s="137"/>
      <c r="O32" s="137"/>
      <c r="P32" s="137"/>
      <c r="Q32" s="137"/>
      <c r="R32" s="138"/>
      <c r="W32" s="41" t="s">
        <v>92</v>
      </c>
    </row>
    <row r="33" spans="1:23" ht="20.100000000000001" customHeight="1" x14ac:dyDescent="0.25">
      <c r="A33" s="103" t="s">
        <v>194</v>
      </c>
      <c r="B33" s="103"/>
      <c r="C33" s="103"/>
      <c r="D33" s="103"/>
      <c r="E33" s="103"/>
      <c r="F33" s="103"/>
      <c r="G33" s="103"/>
      <c r="H33" s="103"/>
      <c r="I33" s="103"/>
      <c r="J33" s="103"/>
      <c r="K33" s="134" t="s">
        <v>55</v>
      </c>
      <c r="L33" s="134"/>
      <c r="M33" s="134"/>
      <c r="N33" s="134"/>
      <c r="O33" s="134"/>
      <c r="P33" s="134"/>
      <c r="Q33" s="134"/>
      <c r="R33" s="134"/>
      <c r="W33" s="41" t="s">
        <v>93</v>
      </c>
    </row>
    <row r="34" spans="1:23" ht="20.100000000000001" customHeight="1" x14ac:dyDescent="0.25">
      <c r="A34" s="135" t="s">
        <v>6</v>
      </c>
      <c r="B34" s="135"/>
      <c r="C34" s="135"/>
      <c r="D34" s="135"/>
      <c r="E34" s="135"/>
      <c r="F34" s="135"/>
      <c r="G34" s="135"/>
      <c r="H34" s="135"/>
      <c r="I34" s="135"/>
      <c r="J34" s="135"/>
      <c r="K34" s="135"/>
      <c r="L34" s="135"/>
      <c r="M34" s="135"/>
      <c r="N34" s="135"/>
      <c r="O34" s="135"/>
      <c r="P34" s="135"/>
      <c r="Q34" s="135"/>
      <c r="R34" s="135"/>
      <c r="W34" s="41" t="s">
        <v>94</v>
      </c>
    </row>
    <row r="35" spans="1:23" ht="20.100000000000001" customHeight="1" x14ac:dyDescent="0.25">
      <c r="A35" s="103" t="s">
        <v>196</v>
      </c>
      <c r="B35" s="103"/>
      <c r="C35" s="103"/>
      <c r="D35" s="103"/>
      <c r="E35" s="103"/>
      <c r="F35" s="103"/>
      <c r="G35" s="103"/>
      <c r="H35" s="103"/>
      <c r="I35" s="103"/>
      <c r="J35" s="103"/>
      <c r="K35" s="134" t="s">
        <v>54</v>
      </c>
      <c r="L35" s="134"/>
      <c r="M35" s="134"/>
      <c r="N35" s="134"/>
      <c r="O35" s="134"/>
      <c r="P35" s="134"/>
      <c r="Q35" s="134"/>
      <c r="R35" s="134"/>
      <c r="W35" s="41" t="s">
        <v>95</v>
      </c>
    </row>
    <row r="36" spans="1:23" ht="20.100000000000001" customHeight="1" x14ac:dyDescent="0.25">
      <c r="A36" s="135" t="s">
        <v>6</v>
      </c>
      <c r="B36" s="135"/>
      <c r="C36" s="135"/>
      <c r="D36" s="135"/>
      <c r="E36" s="135"/>
      <c r="F36" s="135"/>
      <c r="G36" s="135"/>
      <c r="H36" s="135"/>
      <c r="I36" s="135"/>
      <c r="J36" s="135"/>
      <c r="K36" s="135"/>
      <c r="L36" s="135"/>
      <c r="M36" s="135"/>
      <c r="N36" s="135"/>
      <c r="O36" s="135"/>
      <c r="P36" s="135"/>
      <c r="Q36" s="135"/>
      <c r="R36" s="135"/>
      <c r="W36" s="41" t="s">
        <v>96</v>
      </c>
    </row>
    <row r="37" spans="1:23" x14ac:dyDescent="0.25">
      <c r="W37" s="41" t="s">
        <v>97</v>
      </c>
    </row>
    <row r="39" spans="1:23" ht="20.100000000000001" customHeight="1" x14ac:dyDescent="0.25"/>
    <row r="40" spans="1:23" ht="20.100000000000001" customHeight="1" x14ac:dyDescent="0.25"/>
    <row r="41" spans="1:23" ht="20.100000000000001" customHeight="1" x14ac:dyDescent="0.25"/>
    <row r="42" spans="1:23" ht="20.100000000000001" customHeight="1" x14ac:dyDescent="0.25"/>
    <row r="43" spans="1:23" ht="20.100000000000001" customHeight="1" x14ac:dyDescent="0.25"/>
    <row r="44" spans="1:23" ht="20.100000000000001" customHeight="1" x14ac:dyDescent="0.25"/>
    <row r="45" spans="1:23" ht="20.100000000000001" customHeight="1" x14ac:dyDescent="0.25"/>
    <row r="46" spans="1:23" ht="20.100000000000001" customHeight="1" x14ac:dyDescent="0.25"/>
    <row r="47" spans="1:23" ht="20.100000000000001" customHeight="1" x14ac:dyDescent="0.25"/>
    <row r="48" spans="1:23"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sheetData>
  <sheetProtection algorithmName="SHA-512" hashValue="ZmPi0ylG2dx+l8zQaz9tD72WAWSYoHSPMs9BfIvYCK7qmQG3Cn/vIkvmBawIsoB5T45s0bR4Dp8SBn1Y0p62Bg==" saltValue="3OSyj25zr3dtAkULnkPB7g==" spinCount="100000" sheet="1" objects="1" scenarios="1" selectLockedCells="1"/>
  <sortState xmlns:xlrd2="http://schemas.microsoft.com/office/spreadsheetml/2017/richdata2" ref="W14:W37">
    <sortCondition ref="W14"/>
  </sortState>
  <mergeCells count="53">
    <mergeCell ref="A18:R20"/>
    <mergeCell ref="A21:R22"/>
    <mergeCell ref="A17:F17"/>
    <mergeCell ref="N14:O14"/>
    <mergeCell ref="G16:I16"/>
    <mergeCell ref="G17:I17"/>
    <mergeCell ref="J16:L16"/>
    <mergeCell ref="A14:I14"/>
    <mergeCell ref="J17:L17"/>
    <mergeCell ref="M17:R17"/>
    <mergeCell ref="Q14:R14"/>
    <mergeCell ref="Q15:R15"/>
    <mergeCell ref="M16:R16"/>
    <mergeCell ref="A15:I15"/>
    <mergeCell ref="J15:M15"/>
    <mergeCell ref="N15:O15"/>
    <mergeCell ref="A26:R26"/>
    <mergeCell ref="A29:J29"/>
    <mergeCell ref="K29:R29"/>
    <mergeCell ref="A30:J30"/>
    <mergeCell ref="K30:R30"/>
    <mergeCell ref="A27:J27"/>
    <mergeCell ref="K27:R27"/>
    <mergeCell ref="A28:J28"/>
    <mergeCell ref="K28:R28"/>
    <mergeCell ref="A23:J23"/>
    <mergeCell ref="A24:J24"/>
    <mergeCell ref="K23:R23"/>
    <mergeCell ref="K24:R24"/>
    <mergeCell ref="A25:R25"/>
    <mergeCell ref="A35:J35"/>
    <mergeCell ref="K35:R35"/>
    <mergeCell ref="A36:J36"/>
    <mergeCell ref="K36:R36"/>
    <mergeCell ref="A31:R31"/>
    <mergeCell ref="A33:J33"/>
    <mergeCell ref="K33:R33"/>
    <mergeCell ref="A34:J34"/>
    <mergeCell ref="K34:R34"/>
    <mergeCell ref="A32:R32"/>
    <mergeCell ref="A16:F16"/>
    <mergeCell ref="E1:P2"/>
    <mergeCell ref="A12:I12"/>
    <mergeCell ref="A13:I13"/>
    <mergeCell ref="E3:P3"/>
    <mergeCell ref="A5:R9"/>
    <mergeCell ref="A10:R11"/>
    <mergeCell ref="J12:K12"/>
    <mergeCell ref="L12:R12"/>
    <mergeCell ref="L13:R13"/>
    <mergeCell ref="J13:K13"/>
    <mergeCell ref="E4:R4"/>
    <mergeCell ref="J14:M14"/>
  </mergeCells>
  <dataValidations count="10">
    <dataValidation type="list" allowBlank="1" showInputMessage="1" showErrorMessage="1" sqref="J13" xr:uid="{00000000-0002-0000-0000-000000000000}">
      <formula1>"[Select], Commercial, Institutional, Medical, Educational, Critical Infrastructure, Agricultural, Retail, Offices, Athletic, Other "</formula1>
    </dataValidation>
    <dataValidation type="list" allowBlank="1" showInputMessage="1" showErrorMessage="1" sqref="A17:F17" xr:uid="{00000000-0002-0000-0000-000001000000}">
      <formula1>"[Select], No, Yes"</formula1>
    </dataValidation>
    <dataValidation type="list" allowBlank="1" showInputMessage="1" showErrorMessage="1" sqref="G17:I17" xr:uid="{00000000-0002-0000-0000-000002000000}">
      <formula1>"[Select], 2, 3, 4, 5+"</formula1>
    </dataValidation>
    <dataValidation type="list" allowBlank="1" showInputMessage="1" showErrorMessage="1" sqref="J17:L17" xr:uid="{00000000-0002-0000-0000-000003000000}">
      <formula1>"[Select], 1, 2, 3, 4+"</formula1>
    </dataValidation>
    <dataValidation type="list" allowBlank="1" showInputMessage="1" showErrorMessage="1" sqref="M17:R17" xr:uid="{00000000-0002-0000-0000-000004000000}">
      <formula1>"[Select], Maryland Inventory of Historic Properties (MIHP), National Register of Historic Places (NRHP), Both MIHP &amp; NRHP, No, I'm Not Sure"</formula1>
    </dataValidation>
    <dataValidation type="list" allowBlank="1" showInputMessage="1" showErrorMessage="1" sqref="A24:J24" xr:uid="{00000000-0002-0000-0000-000005000000}">
      <formula1>"[Select], Baltimore Gas &amp; Electric (BGE), Potomac-Edison, Potomac Electric Power Company (PEPCO), Southern Maryland Electric Cooperative (SMECO), Delmarva Power &amp; Light (DPL), Choptank Electric Cooperative, Other (Please Specify):"</formula1>
    </dataValidation>
    <dataValidation type="list" allowBlank="1" showInputMessage="1" showErrorMessage="1" sqref="A36:J36 A30:J31" xr:uid="{00000000-0002-0000-0000-000006000000}">
      <formula1>"[Select], Baltimore Gas &amp; Electric (BGE), WGL, Columbia Gas, Dominon Energy, Chesapeake Utilities, Other (Please Specify):"</formula1>
    </dataValidation>
    <dataValidation type="list" allowBlank="1" showInputMessage="1" showErrorMessage="1" sqref="A34:J34" xr:uid="{00000000-0002-0000-0000-000007000000}">
      <formula1>"[Select], Natural Gas, Propane, Digester Gas, Landfill Gas, Other Please Specify in Space on the Right"</formula1>
    </dataValidation>
    <dataValidation type="list" allowBlank="1" showInputMessage="1" showErrorMessage="1" sqref="A28:J28" xr:uid="{00000000-0002-0000-0000-000008000000}">
      <formula1>"[Select], Natural Gas, Propane, #2 Fuel Oil, Other Please Specify in Space on the Right"</formula1>
    </dataValidation>
    <dataValidation type="list" allowBlank="1" showInputMessage="1" showErrorMessage="1" sqref="Q15:R15" xr:uid="{00000000-0002-0000-0000-000009000000}">
      <formula1>$W$13:$W$37</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40"/>
  <sheetViews>
    <sheetView zoomScale="80" zoomScaleNormal="80" workbookViewId="0">
      <pane ySplit="11" topLeftCell="A12" activePane="bottomLeft" state="frozen"/>
      <selection pane="bottomLeft" activeCell="A17" sqref="A17:E17"/>
    </sheetView>
  </sheetViews>
  <sheetFormatPr defaultColWidth="9.140625" defaultRowHeight="15" x14ac:dyDescent="0.25"/>
  <cols>
    <col min="1" max="1" width="11.85546875" style="17" customWidth="1"/>
    <col min="2" max="2" width="17.42578125" style="17" customWidth="1"/>
    <col min="3" max="3" width="17.140625" style="17" customWidth="1"/>
    <col min="4" max="4" width="18" style="17" customWidth="1"/>
    <col min="5" max="5" width="14.85546875" style="17" customWidth="1"/>
    <col min="6" max="6" width="4" style="17" customWidth="1"/>
    <col min="7" max="7" width="11.85546875" style="17" customWidth="1"/>
    <col min="8" max="8" width="17.42578125" style="17" customWidth="1"/>
    <col min="9" max="9" width="17.140625" style="17" customWidth="1"/>
    <col min="10" max="10" width="18" style="17" customWidth="1"/>
    <col min="11" max="11" width="14.85546875" style="17" customWidth="1"/>
    <col min="12" max="12" width="4.7109375" style="17" customWidth="1"/>
    <col min="13" max="13" width="11.85546875" style="17" customWidth="1"/>
    <col min="14" max="14" width="17.42578125" style="17" customWidth="1"/>
    <col min="15" max="15" width="17.140625" style="17" customWidth="1"/>
    <col min="16" max="16" width="18" style="17" customWidth="1"/>
    <col min="17" max="17" width="14.85546875" style="17" customWidth="1"/>
    <col min="18" max="16384" width="9.140625" style="17"/>
  </cols>
  <sheetData>
    <row r="1" spans="1:18" x14ac:dyDescent="0.25">
      <c r="A1" s="14"/>
      <c r="B1" s="15"/>
      <c r="C1" s="15"/>
      <c r="D1" s="15"/>
      <c r="E1" s="105" t="s">
        <v>0</v>
      </c>
      <c r="F1" s="105"/>
      <c r="G1" s="105"/>
      <c r="H1" s="105"/>
      <c r="I1" s="105"/>
      <c r="J1" s="105"/>
      <c r="K1" s="105"/>
      <c r="L1" s="105"/>
      <c r="M1" s="105"/>
      <c r="N1" s="105"/>
      <c r="O1" s="105"/>
      <c r="P1" s="105"/>
      <c r="Q1" s="15"/>
      <c r="R1" s="16"/>
    </row>
    <row r="2" spans="1:18" ht="21" customHeight="1" x14ac:dyDescent="0.25">
      <c r="A2" s="18"/>
      <c r="B2" s="19"/>
      <c r="C2" s="19"/>
      <c r="D2" s="19"/>
      <c r="E2" s="106"/>
      <c r="F2" s="106"/>
      <c r="G2" s="106"/>
      <c r="H2" s="106"/>
      <c r="I2" s="106"/>
      <c r="J2" s="106"/>
      <c r="K2" s="106"/>
      <c r="L2" s="106"/>
      <c r="M2" s="106"/>
      <c r="N2" s="106"/>
      <c r="O2" s="106"/>
      <c r="P2" s="106"/>
      <c r="Q2" s="19"/>
      <c r="R2" s="20"/>
    </row>
    <row r="3" spans="1:18" x14ac:dyDescent="0.25">
      <c r="A3" s="18"/>
      <c r="B3" s="19"/>
      <c r="C3" s="19"/>
      <c r="D3" s="19"/>
      <c r="E3" s="149" t="s">
        <v>3</v>
      </c>
      <c r="F3" s="149"/>
      <c r="G3" s="149"/>
      <c r="H3" s="149"/>
      <c r="I3" s="149"/>
      <c r="J3" s="149"/>
      <c r="K3" s="149"/>
      <c r="L3" s="149"/>
      <c r="M3" s="149"/>
      <c r="N3" s="149"/>
      <c r="O3" s="149"/>
      <c r="P3" s="149"/>
      <c r="Q3" s="19"/>
      <c r="R3" s="20"/>
    </row>
    <row r="4" spans="1:18" ht="15.75" thickBot="1" x14ac:dyDescent="0.3">
      <c r="A4" s="21"/>
      <c r="B4" s="22"/>
      <c r="C4" s="22"/>
      <c r="D4" s="22"/>
      <c r="E4" s="150"/>
      <c r="F4" s="150"/>
      <c r="G4" s="150"/>
      <c r="H4" s="150"/>
      <c r="I4" s="150"/>
      <c r="J4" s="150"/>
      <c r="K4" s="150"/>
      <c r="L4" s="150"/>
      <c r="M4" s="150"/>
      <c r="N4" s="150"/>
      <c r="O4" s="150"/>
      <c r="P4" s="150"/>
      <c r="Q4" s="22"/>
      <c r="R4" s="23"/>
    </row>
    <row r="5" spans="1:18" x14ac:dyDescent="0.25">
      <c r="A5" s="118" t="s">
        <v>22</v>
      </c>
      <c r="B5" s="119"/>
      <c r="C5" s="119"/>
      <c r="D5" s="119"/>
      <c r="E5" s="119"/>
      <c r="F5" s="119"/>
      <c r="G5" s="119"/>
      <c r="H5" s="119"/>
      <c r="I5" s="119"/>
      <c r="J5" s="119"/>
      <c r="K5" s="119"/>
      <c r="L5" s="119"/>
      <c r="M5" s="119"/>
      <c r="N5" s="119"/>
      <c r="O5" s="119"/>
      <c r="P5" s="119"/>
      <c r="Q5" s="119"/>
      <c r="R5" s="120"/>
    </row>
    <row r="6" spans="1:18" ht="15.75" thickBot="1" x14ac:dyDescent="0.3">
      <c r="A6" s="121"/>
      <c r="B6" s="122"/>
      <c r="C6" s="122"/>
      <c r="D6" s="122"/>
      <c r="E6" s="122"/>
      <c r="F6" s="122"/>
      <c r="G6" s="122"/>
      <c r="H6" s="122"/>
      <c r="I6" s="122"/>
      <c r="J6" s="122"/>
      <c r="K6" s="122"/>
      <c r="L6" s="122"/>
      <c r="M6" s="122"/>
      <c r="N6" s="122"/>
      <c r="O6" s="122"/>
      <c r="P6" s="122"/>
      <c r="Q6" s="122"/>
      <c r="R6" s="123"/>
    </row>
    <row r="7" spans="1:18" x14ac:dyDescent="0.25">
      <c r="A7" s="109" t="s">
        <v>23</v>
      </c>
      <c r="B7" s="110"/>
      <c r="C7" s="110"/>
      <c r="D7" s="110"/>
      <c r="E7" s="110"/>
      <c r="F7" s="110"/>
      <c r="G7" s="110"/>
      <c r="H7" s="110"/>
      <c r="I7" s="110"/>
      <c r="J7" s="110"/>
      <c r="K7" s="110"/>
      <c r="L7" s="110"/>
      <c r="M7" s="110"/>
      <c r="N7" s="110"/>
      <c r="O7" s="110"/>
      <c r="P7" s="110"/>
      <c r="Q7" s="110"/>
      <c r="R7" s="111"/>
    </row>
    <row r="8" spans="1:18" ht="15" customHeight="1" x14ac:dyDescent="0.25">
      <c r="A8" s="112"/>
      <c r="B8" s="113"/>
      <c r="C8" s="113"/>
      <c r="D8" s="113"/>
      <c r="E8" s="113"/>
      <c r="F8" s="113"/>
      <c r="G8" s="113"/>
      <c r="H8" s="113"/>
      <c r="I8" s="113"/>
      <c r="J8" s="113"/>
      <c r="K8" s="113"/>
      <c r="L8" s="113"/>
      <c r="M8" s="113"/>
      <c r="N8" s="113"/>
      <c r="O8" s="113"/>
      <c r="P8" s="113"/>
      <c r="Q8" s="113"/>
      <c r="R8" s="114"/>
    </row>
    <row r="9" spans="1:18" x14ac:dyDescent="0.25">
      <c r="A9" s="112"/>
      <c r="B9" s="113"/>
      <c r="C9" s="113"/>
      <c r="D9" s="113"/>
      <c r="E9" s="113"/>
      <c r="F9" s="113"/>
      <c r="G9" s="113"/>
      <c r="H9" s="113"/>
      <c r="I9" s="113"/>
      <c r="J9" s="113"/>
      <c r="K9" s="113"/>
      <c r="L9" s="113"/>
      <c r="M9" s="113"/>
      <c r="N9" s="113"/>
      <c r="O9" s="113"/>
      <c r="P9" s="113"/>
      <c r="Q9" s="113"/>
      <c r="R9" s="114"/>
    </row>
    <row r="10" spans="1:18" x14ac:dyDescent="0.25">
      <c r="A10" s="112"/>
      <c r="B10" s="113"/>
      <c r="C10" s="113"/>
      <c r="D10" s="113"/>
      <c r="E10" s="113"/>
      <c r="F10" s="113"/>
      <c r="G10" s="113"/>
      <c r="H10" s="113"/>
      <c r="I10" s="113"/>
      <c r="J10" s="113"/>
      <c r="K10" s="113"/>
      <c r="L10" s="113"/>
      <c r="M10" s="113"/>
      <c r="N10" s="113"/>
      <c r="O10" s="113"/>
      <c r="P10" s="113"/>
      <c r="Q10" s="113"/>
      <c r="R10" s="114"/>
    </row>
    <row r="11" spans="1:18" ht="15.75" thickBot="1" x14ac:dyDescent="0.3">
      <c r="A11" s="115"/>
      <c r="B11" s="116"/>
      <c r="C11" s="116"/>
      <c r="D11" s="116"/>
      <c r="E11" s="116"/>
      <c r="F11" s="116"/>
      <c r="G11" s="116"/>
      <c r="H11" s="116"/>
      <c r="I11" s="116"/>
      <c r="J11" s="116"/>
      <c r="K11" s="116"/>
      <c r="L11" s="116"/>
      <c r="M11" s="116"/>
      <c r="N11" s="116"/>
      <c r="O11" s="116"/>
      <c r="P11" s="116"/>
      <c r="Q11" s="116"/>
      <c r="R11" s="117"/>
    </row>
    <row r="12" spans="1:18" ht="20.100000000000001" customHeight="1" thickBot="1" x14ac:dyDescent="0.3">
      <c r="A12" s="24"/>
      <c r="B12" s="25"/>
      <c r="C12" s="25"/>
      <c r="D12" s="25"/>
      <c r="E12" s="25"/>
      <c r="F12" s="25"/>
      <c r="G12" s="25"/>
      <c r="H12" s="25"/>
      <c r="I12" s="25"/>
      <c r="J12" s="25"/>
      <c r="K12" s="25"/>
      <c r="L12" s="25"/>
      <c r="M12" s="25"/>
      <c r="N12" s="25"/>
      <c r="O12" s="25"/>
      <c r="P12" s="25"/>
      <c r="Q12" s="25"/>
      <c r="R12" s="26"/>
    </row>
    <row r="13" spans="1:18" ht="20.100000000000001" customHeight="1" thickBot="1" x14ac:dyDescent="0.3">
      <c r="A13" s="146" t="s">
        <v>24</v>
      </c>
      <c r="B13" s="147"/>
      <c r="C13" s="147"/>
      <c r="D13" s="147"/>
      <c r="E13" s="147"/>
      <c r="F13" s="147"/>
      <c r="G13" s="147"/>
      <c r="H13" s="147"/>
      <c r="I13" s="147"/>
      <c r="J13" s="147"/>
      <c r="K13" s="147"/>
      <c r="L13" s="147"/>
      <c r="M13" s="147"/>
      <c r="N13" s="147"/>
      <c r="O13" s="147"/>
      <c r="P13" s="147"/>
      <c r="Q13" s="147"/>
      <c r="R13" s="148"/>
    </row>
    <row r="14" spans="1:18" ht="20.100000000000001" customHeight="1" x14ac:dyDescent="0.25">
      <c r="A14" s="24"/>
      <c r="B14" s="25"/>
      <c r="C14" s="25"/>
      <c r="D14" s="25"/>
      <c r="E14" s="25"/>
      <c r="F14" s="25"/>
      <c r="G14" s="25"/>
      <c r="H14" s="25"/>
      <c r="I14" s="25"/>
      <c r="J14" s="25"/>
      <c r="K14" s="25"/>
      <c r="L14" s="25"/>
      <c r="M14" s="25"/>
      <c r="N14" s="25"/>
      <c r="O14" s="25"/>
      <c r="P14" s="25"/>
      <c r="Q14" s="25"/>
      <c r="R14" s="26"/>
    </row>
    <row r="15" spans="1:18" ht="20.100000000000001" customHeight="1" x14ac:dyDescent="0.25">
      <c r="A15" s="151" t="s">
        <v>25</v>
      </c>
      <c r="B15" s="103"/>
      <c r="C15" s="103"/>
      <c r="D15" s="152" t="str">
        <f>IF('Basic Information'!A24="[Select]","",'Basic Information'!A24)</f>
        <v/>
      </c>
      <c r="E15" s="153"/>
      <c r="F15" s="153"/>
      <c r="G15" s="153"/>
      <c r="H15" s="153"/>
      <c r="I15" s="153"/>
      <c r="J15" s="153"/>
      <c r="K15" s="30"/>
      <c r="L15" s="30"/>
      <c r="M15" s="30"/>
      <c r="N15" s="30"/>
      <c r="O15" s="30"/>
      <c r="P15" s="30"/>
      <c r="Q15" s="30"/>
      <c r="R15" s="31"/>
    </row>
    <row r="16" spans="1:18" ht="20.100000000000001" customHeight="1" x14ac:dyDescent="0.25">
      <c r="A16" s="151" t="s">
        <v>26</v>
      </c>
      <c r="B16" s="103"/>
      <c r="C16" s="103"/>
      <c r="D16" s="103"/>
      <c r="E16" s="103"/>
      <c r="F16" s="103" t="s">
        <v>27</v>
      </c>
      <c r="G16" s="103"/>
      <c r="H16" s="103"/>
      <c r="I16" s="103"/>
      <c r="J16" s="103"/>
      <c r="K16" s="30"/>
      <c r="L16" s="30"/>
      <c r="M16" s="30"/>
      <c r="N16" s="30"/>
      <c r="O16" s="30"/>
      <c r="P16" s="30"/>
      <c r="Q16" s="30"/>
      <c r="R16" s="31"/>
    </row>
    <row r="17" spans="1:18" ht="20.100000000000001" customHeight="1" x14ac:dyDescent="0.25">
      <c r="A17" s="154"/>
      <c r="B17" s="155"/>
      <c r="C17" s="155"/>
      <c r="D17" s="155"/>
      <c r="E17" s="155"/>
      <c r="F17" s="155"/>
      <c r="G17" s="155"/>
      <c r="H17" s="155"/>
      <c r="I17" s="155"/>
      <c r="J17" s="155"/>
      <c r="K17" s="30"/>
      <c r="L17" s="30"/>
      <c r="M17" s="30"/>
      <c r="N17" s="30"/>
      <c r="O17" s="30"/>
      <c r="P17" s="30"/>
      <c r="Q17" s="30"/>
      <c r="R17" s="31"/>
    </row>
    <row r="18" spans="1:18" ht="20.100000000000001" customHeight="1" x14ac:dyDescent="0.25">
      <c r="A18" s="32"/>
      <c r="B18" s="30"/>
      <c r="C18" s="30"/>
      <c r="D18" s="30"/>
      <c r="E18" s="30"/>
      <c r="F18" s="30"/>
      <c r="G18" s="30"/>
      <c r="H18" s="30"/>
      <c r="I18" s="30"/>
      <c r="J18" s="30"/>
      <c r="K18" s="30"/>
      <c r="L18" s="30"/>
      <c r="M18" s="30"/>
      <c r="N18" s="30"/>
      <c r="O18" s="30"/>
      <c r="P18" s="30"/>
      <c r="Q18" s="30"/>
      <c r="R18" s="31"/>
    </row>
    <row r="19" spans="1:18" ht="20.100000000000001" customHeight="1" x14ac:dyDescent="0.25">
      <c r="A19" s="158" t="s">
        <v>46</v>
      </c>
      <c r="B19" s="104"/>
      <c r="C19" s="156"/>
      <c r="D19" s="156"/>
      <c r="E19" s="156"/>
      <c r="F19" s="30"/>
      <c r="G19" s="104" t="s">
        <v>46</v>
      </c>
      <c r="H19" s="104"/>
      <c r="I19" s="156"/>
      <c r="J19" s="156"/>
      <c r="K19" s="156"/>
      <c r="L19" s="30"/>
      <c r="M19" s="104" t="s">
        <v>46</v>
      </c>
      <c r="N19" s="104"/>
      <c r="O19" s="156"/>
      <c r="P19" s="156"/>
      <c r="Q19" s="156"/>
      <c r="R19" s="31"/>
    </row>
    <row r="20" spans="1:18" ht="20.100000000000001" customHeight="1" x14ac:dyDescent="0.25">
      <c r="A20" s="33" t="s">
        <v>28</v>
      </c>
      <c r="B20" s="13" t="s">
        <v>29</v>
      </c>
      <c r="C20" s="13" t="s">
        <v>30</v>
      </c>
      <c r="D20" s="13" t="s">
        <v>31</v>
      </c>
      <c r="E20" s="13" t="s">
        <v>32</v>
      </c>
      <c r="F20" s="30"/>
      <c r="G20" s="13" t="s">
        <v>28</v>
      </c>
      <c r="H20" s="13" t="s">
        <v>29</v>
      </c>
      <c r="I20" s="13" t="s">
        <v>30</v>
      </c>
      <c r="J20" s="13" t="s">
        <v>31</v>
      </c>
      <c r="K20" s="13" t="s">
        <v>32</v>
      </c>
      <c r="L20" s="30"/>
      <c r="M20" s="13" t="s">
        <v>28</v>
      </c>
      <c r="N20" s="13" t="s">
        <v>29</v>
      </c>
      <c r="O20" s="13" t="s">
        <v>30</v>
      </c>
      <c r="P20" s="13" t="s">
        <v>31</v>
      </c>
      <c r="Q20" s="13" t="s">
        <v>32</v>
      </c>
      <c r="R20" s="31"/>
    </row>
    <row r="21" spans="1:18" ht="20.100000000000001" customHeight="1" x14ac:dyDescent="0.25">
      <c r="A21" s="80"/>
      <c r="B21" s="27" t="s">
        <v>33</v>
      </c>
      <c r="C21" s="81"/>
      <c r="D21" s="81"/>
      <c r="E21" s="82"/>
      <c r="F21" s="30"/>
      <c r="G21" s="83"/>
      <c r="H21" s="27" t="s">
        <v>33</v>
      </c>
      <c r="I21" s="81"/>
      <c r="J21" s="81"/>
      <c r="K21" s="82"/>
      <c r="L21" s="30"/>
      <c r="M21" s="83"/>
      <c r="N21" s="27" t="s">
        <v>33</v>
      </c>
      <c r="O21" s="81"/>
      <c r="P21" s="81"/>
      <c r="Q21" s="82"/>
      <c r="R21" s="31"/>
    </row>
    <row r="22" spans="1:18" ht="20.100000000000001" customHeight="1" x14ac:dyDescent="0.25">
      <c r="A22" s="80"/>
      <c r="B22" s="27" t="s">
        <v>34</v>
      </c>
      <c r="C22" s="81"/>
      <c r="D22" s="81"/>
      <c r="E22" s="82"/>
      <c r="F22" s="30"/>
      <c r="G22" s="83"/>
      <c r="H22" s="27" t="s">
        <v>34</v>
      </c>
      <c r="I22" s="81"/>
      <c r="J22" s="81"/>
      <c r="K22" s="82"/>
      <c r="L22" s="30"/>
      <c r="M22" s="83"/>
      <c r="N22" s="27" t="s">
        <v>34</v>
      </c>
      <c r="O22" s="81"/>
      <c r="P22" s="81"/>
      <c r="Q22" s="82"/>
      <c r="R22" s="31"/>
    </row>
    <row r="23" spans="1:18" ht="20.100000000000001" customHeight="1" x14ac:dyDescent="0.25">
      <c r="A23" s="80"/>
      <c r="B23" s="27" t="s">
        <v>35</v>
      </c>
      <c r="C23" s="81"/>
      <c r="D23" s="81"/>
      <c r="E23" s="82"/>
      <c r="F23" s="30"/>
      <c r="G23" s="83"/>
      <c r="H23" s="27" t="s">
        <v>35</v>
      </c>
      <c r="I23" s="81"/>
      <c r="J23" s="81"/>
      <c r="K23" s="82"/>
      <c r="L23" s="30"/>
      <c r="M23" s="83"/>
      <c r="N23" s="27" t="s">
        <v>35</v>
      </c>
      <c r="O23" s="81"/>
      <c r="P23" s="81"/>
      <c r="Q23" s="82"/>
      <c r="R23" s="31"/>
    </row>
    <row r="24" spans="1:18" ht="20.100000000000001" customHeight="1" x14ac:dyDescent="0.25">
      <c r="A24" s="80"/>
      <c r="B24" s="27" t="s">
        <v>36</v>
      </c>
      <c r="C24" s="81"/>
      <c r="D24" s="81"/>
      <c r="E24" s="82"/>
      <c r="F24" s="30"/>
      <c r="G24" s="83"/>
      <c r="H24" s="27" t="s">
        <v>36</v>
      </c>
      <c r="I24" s="81"/>
      <c r="J24" s="81"/>
      <c r="K24" s="82"/>
      <c r="L24" s="30"/>
      <c r="M24" s="83"/>
      <c r="N24" s="27" t="s">
        <v>36</v>
      </c>
      <c r="O24" s="81"/>
      <c r="P24" s="81"/>
      <c r="Q24" s="82"/>
      <c r="R24" s="31"/>
    </row>
    <row r="25" spans="1:18" ht="20.100000000000001" customHeight="1" x14ac:dyDescent="0.25">
      <c r="A25" s="80"/>
      <c r="B25" s="27" t="s">
        <v>37</v>
      </c>
      <c r="C25" s="81"/>
      <c r="D25" s="81"/>
      <c r="E25" s="82"/>
      <c r="F25" s="30"/>
      <c r="G25" s="83"/>
      <c r="H25" s="27" t="s">
        <v>37</v>
      </c>
      <c r="I25" s="81"/>
      <c r="J25" s="81"/>
      <c r="K25" s="82"/>
      <c r="L25" s="30"/>
      <c r="M25" s="83"/>
      <c r="N25" s="27" t="s">
        <v>37</v>
      </c>
      <c r="O25" s="81"/>
      <c r="P25" s="81"/>
      <c r="Q25" s="82"/>
      <c r="R25" s="31"/>
    </row>
    <row r="26" spans="1:18" ht="20.100000000000001" customHeight="1" x14ac:dyDescent="0.25">
      <c r="A26" s="80"/>
      <c r="B26" s="27" t="s">
        <v>38</v>
      </c>
      <c r="C26" s="81"/>
      <c r="D26" s="81"/>
      <c r="E26" s="82"/>
      <c r="F26" s="30"/>
      <c r="G26" s="83"/>
      <c r="H26" s="27" t="s">
        <v>38</v>
      </c>
      <c r="I26" s="81"/>
      <c r="J26" s="81"/>
      <c r="K26" s="82"/>
      <c r="L26" s="30"/>
      <c r="M26" s="83"/>
      <c r="N26" s="27" t="s">
        <v>38</v>
      </c>
      <c r="O26" s="81"/>
      <c r="P26" s="81"/>
      <c r="Q26" s="82"/>
      <c r="R26" s="31"/>
    </row>
    <row r="27" spans="1:18" ht="20.100000000000001" customHeight="1" x14ac:dyDescent="0.25">
      <c r="A27" s="80"/>
      <c r="B27" s="27" t="s">
        <v>39</v>
      </c>
      <c r="C27" s="81"/>
      <c r="D27" s="81"/>
      <c r="E27" s="82"/>
      <c r="F27" s="30"/>
      <c r="G27" s="83"/>
      <c r="H27" s="27" t="s">
        <v>39</v>
      </c>
      <c r="I27" s="81"/>
      <c r="J27" s="81"/>
      <c r="K27" s="82"/>
      <c r="L27" s="30"/>
      <c r="M27" s="83"/>
      <c r="N27" s="27" t="s">
        <v>39</v>
      </c>
      <c r="O27" s="81"/>
      <c r="P27" s="81"/>
      <c r="Q27" s="82"/>
      <c r="R27" s="31"/>
    </row>
    <row r="28" spans="1:18" ht="20.100000000000001" customHeight="1" x14ac:dyDescent="0.25">
      <c r="A28" s="80"/>
      <c r="B28" s="27" t="s">
        <v>40</v>
      </c>
      <c r="C28" s="81"/>
      <c r="D28" s="81"/>
      <c r="E28" s="82"/>
      <c r="F28" s="30"/>
      <c r="G28" s="83"/>
      <c r="H28" s="27" t="s">
        <v>40</v>
      </c>
      <c r="I28" s="81"/>
      <c r="J28" s="81"/>
      <c r="K28" s="82"/>
      <c r="L28" s="30"/>
      <c r="M28" s="83"/>
      <c r="N28" s="27" t="s">
        <v>40</v>
      </c>
      <c r="O28" s="81"/>
      <c r="P28" s="81"/>
      <c r="Q28" s="82"/>
      <c r="R28" s="31"/>
    </row>
    <row r="29" spans="1:18" ht="20.100000000000001" customHeight="1" x14ac:dyDescent="0.25">
      <c r="A29" s="80"/>
      <c r="B29" s="27" t="s">
        <v>41</v>
      </c>
      <c r="C29" s="81"/>
      <c r="D29" s="81"/>
      <c r="E29" s="82"/>
      <c r="F29" s="30"/>
      <c r="G29" s="83"/>
      <c r="H29" s="27" t="s">
        <v>41</v>
      </c>
      <c r="I29" s="81"/>
      <c r="J29" s="81"/>
      <c r="K29" s="82"/>
      <c r="L29" s="30"/>
      <c r="M29" s="83"/>
      <c r="N29" s="27" t="s">
        <v>41</v>
      </c>
      <c r="O29" s="81"/>
      <c r="P29" s="81"/>
      <c r="Q29" s="82"/>
      <c r="R29" s="31"/>
    </row>
    <row r="30" spans="1:18" ht="20.100000000000001" customHeight="1" x14ac:dyDescent="0.25">
      <c r="A30" s="80"/>
      <c r="B30" s="27" t="s">
        <v>42</v>
      </c>
      <c r="C30" s="81"/>
      <c r="D30" s="81"/>
      <c r="E30" s="82"/>
      <c r="F30" s="30"/>
      <c r="G30" s="83"/>
      <c r="H30" s="27" t="s">
        <v>42</v>
      </c>
      <c r="I30" s="81"/>
      <c r="J30" s="81"/>
      <c r="K30" s="82"/>
      <c r="L30" s="30"/>
      <c r="M30" s="83"/>
      <c r="N30" s="27" t="s">
        <v>42</v>
      </c>
      <c r="O30" s="81"/>
      <c r="P30" s="81"/>
      <c r="Q30" s="82"/>
      <c r="R30" s="31"/>
    </row>
    <row r="31" spans="1:18" ht="20.100000000000001" customHeight="1" x14ac:dyDescent="0.25">
      <c r="A31" s="80"/>
      <c r="B31" s="27" t="s">
        <v>43</v>
      </c>
      <c r="C31" s="81"/>
      <c r="D31" s="81"/>
      <c r="E31" s="82"/>
      <c r="F31" s="30"/>
      <c r="G31" s="83"/>
      <c r="H31" s="27" t="s">
        <v>43</v>
      </c>
      <c r="I31" s="81"/>
      <c r="J31" s="81"/>
      <c r="K31" s="82"/>
      <c r="L31" s="30"/>
      <c r="M31" s="83"/>
      <c r="N31" s="27" t="s">
        <v>43</v>
      </c>
      <c r="O31" s="81"/>
      <c r="P31" s="81"/>
      <c r="Q31" s="82"/>
      <c r="R31" s="31"/>
    </row>
    <row r="32" spans="1:18" ht="20.100000000000001" customHeight="1" x14ac:dyDescent="0.25">
      <c r="A32" s="80"/>
      <c r="B32" s="27" t="s">
        <v>44</v>
      </c>
      <c r="C32" s="81"/>
      <c r="D32" s="81"/>
      <c r="E32" s="82"/>
      <c r="F32" s="30"/>
      <c r="G32" s="83"/>
      <c r="H32" s="27" t="s">
        <v>44</v>
      </c>
      <c r="I32" s="81"/>
      <c r="J32" s="81"/>
      <c r="K32" s="82"/>
      <c r="L32" s="30"/>
      <c r="M32" s="83"/>
      <c r="N32" s="27" t="s">
        <v>44</v>
      </c>
      <c r="O32" s="81"/>
      <c r="P32" s="81"/>
      <c r="Q32" s="82"/>
      <c r="R32" s="31"/>
    </row>
    <row r="33" spans="1:18" ht="20.100000000000001" customHeight="1" x14ac:dyDescent="0.25">
      <c r="A33" s="159" t="s">
        <v>45</v>
      </c>
      <c r="B33" s="157"/>
      <c r="C33" s="28">
        <f>SUM(C21:C32)</f>
        <v>0</v>
      </c>
      <c r="D33" s="28">
        <f t="shared" ref="D33:E33" si="0">SUM(D21:D32)</f>
        <v>0</v>
      </c>
      <c r="E33" s="29">
        <f t="shared" si="0"/>
        <v>0</v>
      </c>
      <c r="F33" s="30"/>
      <c r="G33" s="157" t="s">
        <v>45</v>
      </c>
      <c r="H33" s="157"/>
      <c r="I33" s="28">
        <f>SUM(I21:I32)</f>
        <v>0</v>
      </c>
      <c r="J33" s="28">
        <f t="shared" ref="J33" si="1">SUM(J21:J32)</f>
        <v>0</v>
      </c>
      <c r="K33" s="29">
        <f t="shared" ref="K33" si="2">SUM(K21:K32)</f>
        <v>0</v>
      </c>
      <c r="L33" s="30"/>
      <c r="M33" s="157" t="s">
        <v>45</v>
      </c>
      <c r="N33" s="157"/>
      <c r="O33" s="28">
        <f>SUM(O21:O32)</f>
        <v>0</v>
      </c>
      <c r="P33" s="28">
        <f t="shared" ref="P33" si="3">SUM(P21:P32)</f>
        <v>0</v>
      </c>
      <c r="Q33" s="29">
        <f t="shared" ref="Q33" si="4">SUM(Q21:Q32)</f>
        <v>0</v>
      </c>
      <c r="R33" s="31"/>
    </row>
    <row r="34" spans="1:18" ht="20.100000000000001" customHeight="1" x14ac:dyDescent="0.25">
      <c r="A34" s="32"/>
      <c r="B34" s="30"/>
      <c r="C34" s="30"/>
      <c r="D34" s="30"/>
      <c r="E34" s="30"/>
      <c r="F34" s="30"/>
      <c r="G34" s="30"/>
      <c r="H34" s="30"/>
      <c r="I34" s="30"/>
      <c r="J34" s="30"/>
      <c r="K34" s="30"/>
      <c r="L34" s="30"/>
      <c r="M34" s="30"/>
      <c r="N34" s="30"/>
      <c r="O34" s="30"/>
      <c r="P34" s="30"/>
      <c r="Q34" s="30"/>
      <c r="R34" s="31"/>
    </row>
    <row r="35" spans="1:18" ht="20.100000000000001" customHeight="1" x14ac:dyDescent="0.25">
      <c r="A35" s="164" t="s">
        <v>47</v>
      </c>
      <c r="B35" s="165"/>
      <c r="C35" s="165"/>
      <c r="D35" s="165"/>
      <c r="E35" s="165"/>
      <c r="F35" s="165"/>
      <c r="G35" s="165"/>
      <c r="H35" s="165"/>
      <c r="I35" s="30"/>
      <c r="J35" s="30"/>
      <c r="K35" s="30"/>
      <c r="L35" s="30"/>
      <c r="M35" s="30"/>
      <c r="N35" s="30"/>
      <c r="O35" s="30"/>
      <c r="P35" s="30"/>
      <c r="Q35" s="30"/>
      <c r="R35" s="31"/>
    </row>
    <row r="36" spans="1:18" ht="20.100000000000001" customHeight="1" x14ac:dyDescent="0.25">
      <c r="A36" s="171" t="s">
        <v>48</v>
      </c>
      <c r="B36" s="170"/>
      <c r="C36" s="166" t="str">
        <f>IF(SUM(D33,J33,P33)=0,"",MAX(SUM(D21,J21,P21),SUM(D22,J22,P22),SUM(D23,J23,P23),SUM(D24,J24,P24),SUM(D25,J25,P25),SUM(D26,J26,P26),SUM(D27,J27,P27),SUM(D28,J28,P28),SUM(D29,J29,P29),SUM(D30,J30,P30),SUM(D31,J31,P31),SUM(D32,J32,P32)))</f>
        <v/>
      </c>
      <c r="D36" s="166"/>
      <c r="E36" s="167" t="s">
        <v>52</v>
      </c>
      <c r="F36" s="168"/>
      <c r="G36" s="169"/>
      <c r="H36" s="101" t="str">
        <f>IF(SUM(E33,K33,Q33)=0,"",SUM(E33,K33,Q33))</f>
        <v/>
      </c>
      <c r="I36" s="30"/>
      <c r="J36" s="30"/>
      <c r="K36" s="30"/>
      <c r="L36" s="30"/>
      <c r="M36" s="30"/>
      <c r="N36" s="30"/>
      <c r="O36" s="30"/>
      <c r="P36" s="30"/>
      <c r="Q36" s="30"/>
      <c r="R36" s="31"/>
    </row>
    <row r="37" spans="1:18" ht="20.100000000000001" customHeight="1" x14ac:dyDescent="0.25">
      <c r="A37" s="171" t="s">
        <v>49</v>
      </c>
      <c r="B37" s="170"/>
      <c r="C37" s="166" t="str">
        <f>IF(SUM(C33,I33,O33)=0,"",SUM(C33,I33,O33))</f>
        <v/>
      </c>
      <c r="D37" s="166"/>
      <c r="E37" s="170" t="s">
        <v>51</v>
      </c>
      <c r="F37" s="170"/>
      <c r="G37" s="170"/>
      <c r="H37" s="102" t="str">
        <f>IF(H36="","",H36/C37)</f>
        <v/>
      </c>
      <c r="I37" s="30"/>
      <c r="J37" s="30"/>
      <c r="K37" s="30"/>
      <c r="L37" s="30"/>
      <c r="M37" s="30"/>
      <c r="N37" s="30"/>
      <c r="O37" s="30"/>
      <c r="P37" s="30"/>
      <c r="Q37" s="30"/>
      <c r="R37" s="31"/>
    </row>
    <row r="38" spans="1:18" ht="20.100000000000001" customHeight="1" x14ac:dyDescent="0.25">
      <c r="A38" s="171" t="s">
        <v>50</v>
      </c>
      <c r="B38" s="170"/>
      <c r="C38" s="166" t="str">
        <f>IF(C37="","",C37/1000)</f>
        <v/>
      </c>
      <c r="D38" s="166"/>
      <c r="E38" s="160"/>
      <c r="F38" s="160"/>
      <c r="G38" s="160"/>
      <c r="H38" s="30"/>
      <c r="I38" s="30"/>
      <c r="J38" s="30"/>
      <c r="K38" s="30"/>
      <c r="L38" s="30"/>
      <c r="M38" s="30"/>
      <c r="N38" s="30"/>
      <c r="O38" s="30"/>
      <c r="P38" s="30"/>
      <c r="Q38" s="30"/>
      <c r="R38" s="31"/>
    </row>
    <row r="39" spans="1:18" ht="20.100000000000001" customHeight="1" thickBot="1" x14ac:dyDescent="0.3">
      <c r="A39" s="34"/>
      <c r="B39" s="35"/>
      <c r="C39" s="35"/>
      <c r="D39" s="35"/>
      <c r="E39" s="35"/>
      <c r="F39" s="35"/>
      <c r="G39" s="35"/>
      <c r="H39" s="35"/>
      <c r="I39" s="35"/>
      <c r="J39" s="35"/>
      <c r="K39" s="35"/>
      <c r="L39" s="35"/>
      <c r="M39" s="35"/>
      <c r="N39" s="35"/>
      <c r="O39" s="35"/>
      <c r="P39" s="35"/>
      <c r="Q39" s="35"/>
      <c r="R39" s="36"/>
    </row>
    <row r="40" spans="1:18" ht="20.100000000000001" customHeight="1" thickBot="1" x14ac:dyDescent="0.3">
      <c r="A40" s="161" t="s">
        <v>65</v>
      </c>
      <c r="B40" s="162"/>
      <c r="C40" s="162"/>
      <c r="D40" s="162"/>
      <c r="E40" s="162"/>
      <c r="F40" s="162"/>
      <c r="G40" s="162"/>
      <c r="H40" s="162"/>
      <c r="I40" s="162"/>
      <c r="J40" s="162"/>
      <c r="K40" s="162"/>
      <c r="L40" s="162"/>
      <c r="M40" s="162"/>
      <c r="N40" s="162"/>
      <c r="O40" s="162"/>
      <c r="P40" s="162"/>
      <c r="Q40" s="162"/>
      <c r="R40" s="163"/>
    </row>
    <row r="41" spans="1:18" ht="20.100000000000001" customHeight="1" x14ac:dyDescent="0.25">
      <c r="A41" s="24"/>
      <c r="B41" s="25"/>
      <c r="C41" s="25"/>
      <c r="D41" s="25"/>
      <c r="E41" s="25"/>
      <c r="F41" s="25"/>
      <c r="G41" s="25"/>
      <c r="H41" s="25"/>
      <c r="I41" s="25"/>
      <c r="J41" s="25"/>
      <c r="K41" s="25"/>
      <c r="L41" s="25"/>
      <c r="M41" s="25"/>
      <c r="N41" s="25"/>
      <c r="O41" s="25"/>
      <c r="P41" s="25"/>
      <c r="Q41" s="25"/>
      <c r="R41" s="26"/>
    </row>
    <row r="42" spans="1:18" ht="20.100000000000001" customHeight="1" x14ac:dyDescent="0.25">
      <c r="A42" s="174" t="s">
        <v>56</v>
      </c>
      <c r="B42" s="175"/>
      <c r="C42" s="175"/>
      <c r="D42" s="152" t="str">
        <f>IF('Basic Information'!A36="[Select]","",'Basic Information'!A36)</f>
        <v/>
      </c>
      <c r="E42" s="153"/>
      <c r="F42" s="153"/>
      <c r="G42" s="153"/>
      <c r="H42" s="153"/>
      <c r="I42" s="153"/>
      <c r="J42" s="153"/>
      <c r="K42" s="175" t="s">
        <v>57</v>
      </c>
      <c r="L42" s="175"/>
      <c r="M42" s="175"/>
      <c r="N42" s="166" t="str">
        <f>IF('Basic Information'!A34="Yes","Natural Gas/Propane",IF('Basic Information'!K34="No",'Basic Information'!K34,""))</f>
        <v/>
      </c>
      <c r="O42" s="166"/>
      <c r="P42" s="166"/>
      <c r="Q42" s="166"/>
      <c r="R42" s="31"/>
    </row>
    <row r="43" spans="1:18" ht="20.100000000000001" customHeight="1" x14ac:dyDescent="0.25">
      <c r="A43" s="174" t="s">
        <v>58</v>
      </c>
      <c r="B43" s="175"/>
      <c r="C43" s="175"/>
      <c r="D43" s="175"/>
      <c r="E43" s="175"/>
      <c r="F43" s="175" t="s">
        <v>59</v>
      </c>
      <c r="G43" s="175"/>
      <c r="H43" s="175"/>
      <c r="I43" s="175"/>
      <c r="J43" s="175"/>
      <c r="K43" s="30"/>
      <c r="L43" s="30"/>
      <c r="M43" s="30"/>
      <c r="N43" s="30"/>
      <c r="O43" s="30"/>
      <c r="P43" s="30"/>
      <c r="Q43" s="30"/>
      <c r="R43" s="31"/>
    </row>
    <row r="44" spans="1:18" ht="20.100000000000001" customHeight="1" x14ac:dyDescent="0.25">
      <c r="A44" s="154"/>
      <c r="B44" s="155"/>
      <c r="C44" s="155"/>
      <c r="D44" s="155"/>
      <c r="E44" s="155"/>
      <c r="F44" s="155"/>
      <c r="G44" s="155"/>
      <c r="H44" s="155"/>
      <c r="I44" s="155"/>
      <c r="J44" s="155"/>
      <c r="K44" s="30"/>
      <c r="L44" s="30"/>
      <c r="M44" s="30"/>
      <c r="N44" s="30"/>
      <c r="O44" s="30"/>
      <c r="P44" s="30"/>
      <c r="Q44" s="30"/>
      <c r="R44" s="31"/>
    </row>
    <row r="45" spans="1:18" ht="20.100000000000001" customHeight="1" x14ac:dyDescent="0.25">
      <c r="A45" s="32"/>
      <c r="B45" s="30"/>
      <c r="C45" s="30"/>
      <c r="D45" s="30"/>
      <c r="E45" s="30"/>
      <c r="F45" s="30"/>
      <c r="G45" s="30"/>
      <c r="H45" s="30"/>
      <c r="I45" s="30"/>
      <c r="J45" s="30"/>
      <c r="K45" s="30"/>
      <c r="L45" s="30"/>
      <c r="M45" s="30"/>
      <c r="N45" s="30"/>
      <c r="O45" s="30"/>
      <c r="P45" s="30"/>
      <c r="Q45" s="30"/>
      <c r="R45" s="31"/>
    </row>
    <row r="46" spans="1:18" ht="20.100000000000001" customHeight="1" x14ac:dyDescent="0.25">
      <c r="A46" s="172" t="s">
        <v>46</v>
      </c>
      <c r="B46" s="173"/>
      <c r="C46" s="156"/>
      <c r="D46" s="156"/>
      <c r="E46" s="156"/>
      <c r="F46" s="30"/>
      <c r="G46" s="173" t="s">
        <v>46</v>
      </c>
      <c r="H46" s="173"/>
      <c r="I46" s="156"/>
      <c r="J46" s="156"/>
      <c r="K46" s="156"/>
      <c r="L46" s="30"/>
      <c r="M46" s="173" t="s">
        <v>46</v>
      </c>
      <c r="N46" s="173"/>
      <c r="O46" s="156"/>
      <c r="P46" s="156"/>
      <c r="Q46" s="156"/>
      <c r="R46" s="31"/>
    </row>
    <row r="47" spans="1:18" ht="20.100000000000001" customHeight="1" x14ac:dyDescent="0.25">
      <c r="A47" s="39" t="s">
        <v>28</v>
      </c>
      <c r="B47" s="40" t="s">
        <v>29</v>
      </c>
      <c r="C47" s="40" t="s">
        <v>60</v>
      </c>
      <c r="D47" s="40" t="s">
        <v>61</v>
      </c>
      <c r="E47" s="40" t="s">
        <v>32</v>
      </c>
      <c r="F47" s="30"/>
      <c r="G47" s="40" t="s">
        <v>28</v>
      </c>
      <c r="H47" s="40" t="s">
        <v>29</v>
      </c>
      <c r="I47" s="40" t="s">
        <v>60</v>
      </c>
      <c r="J47" s="40" t="s">
        <v>61</v>
      </c>
      <c r="K47" s="40" t="s">
        <v>32</v>
      </c>
      <c r="L47" s="30"/>
      <c r="M47" s="40" t="s">
        <v>28</v>
      </c>
      <c r="N47" s="40" t="s">
        <v>29</v>
      </c>
      <c r="O47" s="40" t="s">
        <v>60</v>
      </c>
      <c r="P47" s="40" t="s">
        <v>61</v>
      </c>
      <c r="Q47" s="40" t="s">
        <v>32</v>
      </c>
      <c r="R47" s="31"/>
    </row>
    <row r="48" spans="1:18" ht="20.100000000000001" customHeight="1" x14ac:dyDescent="0.25">
      <c r="A48" s="80"/>
      <c r="B48" s="27" t="s">
        <v>33</v>
      </c>
      <c r="C48" s="81"/>
      <c r="D48" s="28" t="str">
        <f>IF(C48="","",C48/10)</f>
        <v/>
      </c>
      <c r="E48" s="82"/>
      <c r="F48" s="30"/>
      <c r="G48" s="83"/>
      <c r="H48" s="27" t="s">
        <v>33</v>
      </c>
      <c r="I48" s="81"/>
      <c r="J48" s="28" t="str">
        <f>IF(I48="","",I48/10)</f>
        <v/>
      </c>
      <c r="K48" s="82"/>
      <c r="L48" s="30"/>
      <c r="M48" s="83"/>
      <c r="N48" s="27" t="s">
        <v>33</v>
      </c>
      <c r="O48" s="81"/>
      <c r="P48" s="28" t="str">
        <f>IF(O48="","",O48/10)</f>
        <v/>
      </c>
      <c r="Q48" s="82"/>
      <c r="R48" s="31"/>
    </row>
    <row r="49" spans="1:18" ht="20.100000000000001" customHeight="1" x14ac:dyDescent="0.25">
      <c r="A49" s="80"/>
      <c r="B49" s="27" t="s">
        <v>34</v>
      </c>
      <c r="C49" s="81"/>
      <c r="D49" s="28" t="str">
        <f t="shared" ref="D49:D59" si="5">IF(C49="","",C49/10)</f>
        <v/>
      </c>
      <c r="E49" s="82"/>
      <c r="F49" s="30"/>
      <c r="G49" s="83"/>
      <c r="H49" s="27" t="s">
        <v>34</v>
      </c>
      <c r="I49" s="81"/>
      <c r="J49" s="28" t="str">
        <f t="shared" ref="J49:J59" si="6">IF(I49="","",I49/10)</f>
        <v/>
      </c>
      <c r="K49" s="82"/>
      <c r="L49" s="30"/>
      <c r="M49" s="83"/>
      <c r="N49" s="27" t="s">
        <v>34</v>
      </c>
      <c r="O49" s="81"/>
      <c r="P49" s="28" t="str">
        <f t="shared" ref="P49:P59" si="7">IF(O49="","",O49/10)</f>
        <v/>
      </c>
      <c r="Q49" s="82"/>
      <c r="R49" s="31"/>
    </row>
    <row r="50" spans="1:18" ht="20.100000000000001" customHeight="1" x14ac:dyDescent="0.25">
      <c r="A50" s="80"/>
      <c r="B50" s="27" t="s">
        <v>35</v>
      </c>
      <c r="C50" s="81"/>
      <c r="D50" s="28" t="str">
        <f t="shared" si="5"/>
        <v/>
      </c>
      <c r="E50" s="82"/>
      <c r="F50" s="30"/>
      <c r="G50" s="83"/>
      <c r="H50" s="27" t="s">
        <v>35</v>
      </c>
      <c r="I50" s="81"/>
      <c r="J50" s="28" t="str">
        <f t="shared" si="6"/>
        <v/>
      </c>
      <c r="K50" s="82"/>
      <c r="L50" s="30"/>
      <c r="M50" s="83"/>
      <c r="N50" s="27" t="s">
        <v>35</v>
      </c>
      <c r="O50" s="81"/>
      <c r="P50" s="28" t="str">
        <f t="shared" si="7"/>
        <v/>
      </c>
      <c r="Q50" s="82"/>
      <c r="R50" s="31"/>
    </row>
    <row r="51" spans="1:18" ht="20.100000000000001" customHeight="1" x14ac:dyDescent="0.25">
      <c r="A51" s="80"/>
      <c r="B51" s="27" t="s">
        <v>36</v>
      </c>
      <c r="C51" s="81"/>
      <c r="D51" s="28" t="str">
        <f t="shared" si="5"/>
        <v/>
      </c>
      <c r="E51" s="82"/>
      <c r="F51" s="30"/>
      <c r="G51" s="83"/>
      <c r="H51" s="27" t="s">
        <v>36</v>
      </c>
      <c r="I51" s="81"/>
      <c r="J51" s="28" t="str">
        <f t="shared" si="6"/>
        <v/>
      </c>
      <c r="K51" s="82"/>
      <c r="L51" s="30"/>
      <c r="M51" s="83"/>
      <c r="N51" s="27" t="s">
        <v>36</v>
      </c>
      <c r="O51" s="81"/>
      <c r="P51" s="28" t="str">
        <f t="shared" si="7"/>
        <v/>
      </c>
      <c r="Q51" s="82"/>
      <c r="R51" s="31"/>
    </row>
    <row r="52" spans="1:18" ht="20.100000000000001" customHeight="1" x14ac:dyDescent="0.25">
      <c r="A52" s="80"/>
      <c r="B52" s="27" t="s">
        <v>37</v>
      </c>
      <c r="C52" s="81"/>
      <c r="D52" s="28" t="str">
        <f t="shared" si="5"/>
        <v/>
      </c>
      <c r="E52" s="82"/>
      <c r="F52" s="30"/>
      <c r="G52" s="83"/>
      <c r="H52" s="27" t="s">
        <v>37</v>
      </c>
      <c r="I52" s="81"/>
      <c r="J52" s="28" t="str">
        <f t="shared" si="6"/>
        <v/>
      </c>
      <c r="K52" s="82"/>
      <c r="L52" s="30"/>
      <c r="M52" s="83"/>
      <c r="N52" s="27" t="s">
        <v>37</v>
      </c>
      <c r="O52" s="81"/>
      <c r="P52" s="28" t="str">
        <f t="shared" si="7"/>
        <v/>
      </c>
      <c r="Q52" s="82"/>
      <c r="R52" s="31"/>
    </row>
    <row r="53" spans="1:18" ht="20.100000000000001" customHeight="1" x14ac:dyDescent="0.25">
      <c r="A53" s="80"/>
      <c r="B53" s="27" t="s">
        <v>38</v>
      </c>
      <c r="C53" s="81"/>
      <c r="D53" s="28" t="str">
        <f t="shared" si="5"/>
        <v/>
      </c>
      <c r="E53" s="82"/>
      <c r="F53" s="30"/>
      <c r="G53" s="83"/>
      <c r="H53" s="27" t="s">
        <v>38</v>
      </c>
      <c r="I53" s="81"/>
      <c r="J53" s="28" t="str">
        <f t="shared" si="6"/>
        <v/>
      </c>
      <c r="K53" s="82"/>
      <c r="L53" s="30"/>
      <c r="M53" s="83"/>
      <c r="N53" s="27" t="s">
        <v>38</v>
      </c>
      <c r="O53" s="81"/>
      <c r="P53" s="28" t="str">
        <f t="shared" si="7"/>
        <v/>
      </c>
      <c r="Q53" s="82"/>
      <c r="R53" s="31"/>
    </row>
    <row r="54" spans="1:18" ht="20.100000000000001" customHeight="1" x14ac:dyDescent="0.25">
      <c r="A54" s="80"/>
      <c r="B54" s="27" t="s">
        <v>39</v>
      </c>
      <c r="C54" s="81"/>
      <c r="D54" s="28" t="str">
        <f t="shared" si="5"/>
        <v/>
      </c>
      <c r="E54" s="82"/>
      <c r="F54" s="30"/>
      <c r="G54" s="83"/>
      <c r="H54" s="27" t="s">
        <v>39</v>
      </c>
      <c r="I54" s="81"/>
      <c r="J54" s="28" t="str">
        <f t="shared" si="6"/>
        <v/>
      </c>
      <c r="K54" s="82"/>
      <c r="L54" s="30"/>
      <c r="M54" s="83"/>
      <c r="N54" s="27" t="s">
        <v>39</v>
      </c>
      <c r="O54" s="81"/>
      <c r="P54" s="28" t="str">
        <f t="shared" si="7"/>
        <v/>
      </c>
      <c r="Q54" s="82"/>
      <c r="R54" s="31"/>
    </row>
    <row r="55" spans="1:18" ht="20.100000000000001" customHeight="1" x14ac:dyDescent="0.25">
      <c r="A55" s="80"/>
      <c r="B55" s="27" t="s">
        <v>40</v>
      </c>
      <c r="C55" s="81"/>
      <c r="D55" s="28" t="str">
        <f t="shared" si="5"/>
        <v/>
      </c>
      <c r="E55" s="82"/>
      <c r="F55" s="30"/>
      <c r="G55" s="83"/>
      <c r="H55" s="27" t="s">
        <v>40</v>
      </c>
      <c r="I55" s="81"/>
      <c r="J55" s="28" t="str">
        <f t="shared" si="6"/>
        <v/>
      </c>
      <c r="K55" s="82"/>
      <c r="L55" s="30"/>
      <c r="M55" s="83"/>
      <c r="N55" s="27" t="s">
        <v>40</v>
      </c>
      <c r="O55" s="81"/>
      <c r="P55" s="28" t="str">
        <f t="shared" si="7"/>
        <v/>
      </c>
      <c r="Q55" s="82"/>
      <c r="R55" s="31"/>
    </row>
    <row r="56" spans="1:18" ht="20.100000000000001" customHeight="1" x14ac:dyDescent="0.25">
      <c r="A56" s="80"/>
      <c r="B56" s="27" t="s">
        <v>41</v>
      </c>
      <c r="C56" s="81"/>
      <c r="D56" s="28" t="str">
        <f t="shared" si="5"/>
        <v/>
      </c>
      <c r="E56" s="82"/>
      <c r="F56" s="30"/>
      <c r="G56" s="83"/>
      <c r="H56" s="27" t="s">
        <v>41</v>
      </c>
      <c r="I56" s="81"/>
      <c r="J56" s="28" t="str">
        <f t="shared" si="6"/>
        <v/>
      </c>
      <c r="K56" s="82"/>
      <c r="L56" s="30"/>
      <c r="M56" s="83"/>
      <c r="N56" s="27" t="s">
        <v>41</v>
      </c>
      <c r="O56" s="81"/>
      <c r="P56" s="28" t="str">
        <f t="shared" si="7"/>
        <v/>
      </c>
      <c r="Q56" s="82"/>
      <c r="R56" s="31"/>
    </row>
    <row r="57" spans="1:18" ht="20.100000000000001" customHeight="1" x14ac:dyDescent="0.25">
      <c r="A57" s="80"/>
      <c r="B57" s="27" t="s">
        <v>42</v>
      </c>
      <c r="C57" s="81"/>
      <c r="D57" s="28" t="str">
        <f t="shared" si="5"/>
        <v/>
      </c>
      <c r="E57" s="82"/>
      <c r="F57" s="30"/>
      <c r="G57" s="83"/>
      <c r="H57" s="27" t="s">
        <v>42</v>
      </c>
      <c r="I57" s="81"/>
      <c r="J57" s="28" t="str">
        <f t="shared" si="6"/>
        <v/>
      </c>
      <c r="K57" s="82"/>
      <c r="L57" s="30"/>
      <c r="M57" s="83"/>
      <c r="N57" s="27" t="s">
        <v>42</v>
      </c>
      <c r="O57" s="81"/>
      <c r="P57" s="28" t="str">
        <f t="shared" si="7"/>
        <v/>
      </c>
      <c r="Q57" s="82"/>
      <c r="R57" s="31"/>
    </row>
    <row r="58" spans="1:18" ht="20.100000000000001" customHeight="1" x14ac:dyDescent="0.25">
      <c r="A58" s="80"/>
      <c r="B58" s="27" t="s">
        <v>43</v>
      </c>
      <c r="C58" s="81"/>
      <c r="D58" s="28" t="str">
        <f t="shared" si="5"/>
        <v/>
      </c>
      <c r="E58" s="82"/>
      <c r="F58" s="30"/>
      <c r="G58" s="83"/>
      <c r="H58" s="27" t="s">
        <v>43</v>
      </c>
      <c r="I58" s="81"/>
      <c r="J58" s="28" t="str">
        <f t="shared" si="6"/>
        <v/>
      </c>
      <c r="K58" s="82"/>
      <c r="L58" s="30"/>
      <c r="M58" s="83"/>
      <c r="N58" s="27" t="s">
        <v>43</v>
      </c>
      <c r="O58" s="81"/>
      <c r="P58" s="28" t="str">
        <f t="shared" si="7"/>
        <v/>
      </c>
      <c r="Q58" s="82"/>
      <c r="R58" s="31"/>
    </row>
    <row r="59" spans="1:18" ht="20.100000000000001" customHeight="1" x14ac:dyDescent="0.25">
      <c r="A59" s="80"/>
      <c r="B59" s="27" t="s">
        <v>44</v>
      </c>
      <c r="C59" s="81"/>
      <c r="D59" s="28" t="str">
        <f t="shared" si="5"/>
        <v/>
      </c>
      <c r="E59" s="82"/>
      <c r="F59" s="30"/>
      <c r="G59" s="83"/>
      <c r="H59" s="27" t="s">
        <v>44</v>
      </c>
      <c r="I59" s="81"/>
      <c r="J59" s="28" t="str">
        <f t="shared" si="6"/>
        <v/>
      </c>
      <c r="K59" s="82"/>
      <c r="L59" s="30"/>
      <c r="M59" s="83"/>
      <c r="N59" s="27" t="s">
        <v>44</v>
      </c>
      <c r="O59" s="81"/>
      <c r="P59" s="28" t="str">
        <f t="shared" si="7"/>
        <v/>
      </c>
      <c r="Q59" s="82"/>
      <c r="R59" s="31"/>
    </row>
    <row r="60" spans="1:18" ht="20.100000000000001" customHeight="1" x14ac:dyDescent="0.25">
      <c r="A60" s="176" t="s">
        <v>45</v>
      </c>
      <c r="B60" s="177"/>
      <c r="C60" s="28">
        <f>SUM(C48:C59)</f>
        <v>0</v>
      </c>
      <c r="D60" s="28">
        <f t="shared" ref="D60" si="8">SUM(D48:D59)</f>
        <v>0</v>
      </c>
      <c r="E60" s="29">
        <f t="shared" ref="E60" si="9">SUM(E48:E59)</f>
        <v>0</v>
      </c>
      <c r="F60" s="30"/>
      <c r="G60" s="177" t="s">
        <v>45</v>
      </c>
      <c r="H60" s="177"/>
      <c r="I60" s="28">
        <f>SUM(I48:I59)</f>
        <v>0</v>
      </c>
      <c r="J60" s="28">
        <f t="shared" ref="J60" si="10">SUM(J48:J59)</f>
        <v>0</v>
      </c>
      <c r="K60" s="29">
        <f t="shared" ref="K60" si="11">SUM(K48:K59)</f>
        <v>0</v>
      </c>
      <c r="L60" s="30"/>
      <c r="M60" s="177" t="s">
        <v>45</v>
      </c>
      <c r="N60" s="177"/>
      <c r="O60" s="28">
        <f>SUM(O48:O59)</f>
        <v>0</v>
      </c>
      <c r="P60" s="28">
        <f t="shared" ref="P60" si="12">SUM(P48:P59)</f>
        <v>0</v>
      </c>
      <c r="Q60" s="29">
        <f t="shared" ref="Q60" si="13">SUM(Q48:Q59)</f>
        <v>0</v>
      </c>
      <c r="R60" s="31"/>
    </row>
    <row r="61" spans="1:18" ht="20.100000000000001" customHeight="1" x14ac:dyDescent="0.25">
      <c r="A61" s="32"/>
      <c r="B61" s="30"/>
      <c r="C61" s="30"/>
      <c r="D61" s="30"/>
      <c r="E61" s="30"/>
      <c r="F61" s="30"/>
      <c r="G61" s="30"/>
      <c r="H61" s="30"/>
      <c r="I61" s="30"/>
      <c r="J61" s="30"/>
      <c r="K61" s="30"/>
      <c r="L61" s="30"/>
      <c r="M61" s="30"/>
      <c r="N61" s="30"/>
      <c r="O61" s="30"/>
      <c r="P61" s="30"/>
      <c r="Q61" s="30"/>
      <c r="R61" s="31"/>
    </row>
    <row r="62" spans="1:18" ht="20.100000000000001" customHeight="1" x14ac:dyDescent="0.25">
      <c r="A62" s="164" t="s">
        <v>47</v>
      </c>
      <c r="B62" s="165"/>
      <c r="C62" s="165"/>
      <c r="D62" s="165"/>
      <c r="E62" s="165"/>
      <c r="F62" s="165"/>
      <c r="G62" s="165"/>
      <c r="H62" s="165"/>
      <c r="I62" s="30"/>
      <c r="J62" s="30"/>
      <c r="K62" s="30"/>
      <c r="L62" s="30"/>
      <c r="M62" s="30"/>
      <c r="N62" s="30"/>
      <c r="O62" s="30"/>
      <c r="P62" s="30"/>
      <c r="Q62" s="30"/>
      <c r="R62" s="31"/>
    </row>
    <row r="63" spans="1:18" ht="20.100000000000001" customHeight="1" x14ac:dyDescent="0.25">
      <c r="A63" s="171" t="s">
        <v>62</v>
      </c>
      <c r="B63" s="170"/>
      <c r="C63" s="166" t="str">
        <f>IF(SUM(D60,J60,P60)=0,"",SUM(D60,J60,P60))</f>
        <v/>
      </c>
      <c r="D63" s="166"/>
      <c r="E63" s="170" t="s">
        <v>64</v>
      </c>
      <c r="F63" s="170"/>
      <c r="G63" s="170"/>
      <c r="H63" s="102" t="str">
        <f>IF(AND(C63="",C64=""),"",C64/C63)</f>
        <v/>
      </c>
      <c r="I63" s="30"/>
      <c r="J63" s="30"/>
      <c r="K63" s="30"/>
      <c r="L63" s="30"/>
      <c r="M63" s="30"/>
      <c r="N63" s="30"/>
      <c r="O63" s="30"/>
      <c r="P63" s="30"/>
      <c r="Q63" s="30"/>
      <c r="R63" s="31"/>
    </row>
    <row r="64" spans="1:18" ht="20.100000000000001" customHeight="1" x14ac:dyDescent="0.25">
      <c r="A64" s="171" t="s">
        <v>63</v>
      </c>
      <c r="B64" s="170"/>
      <c r="C64" s="166" t="str">
        <f>IF(SUM(E60,K60,Q60)=0,"",SUM(E60,K60,Q60))</f>
        <v/>
      </c>
      <c r="D64" s="166"/>
      <c r="E64" s="160"/>
      <c r="F64" s="160"/>
      <c r="G64" s="160"/>
      <c r="H64" s="30"/>
      <c r="I64" s="30"/>
      <c r="J64" s="30"/>
      <c r="K64" s="30"/>
      <c r="L64" s="30"/>
      <c r="M64" s="30"/>
      <c r="N64" s="30"/>
      <c r="O64" s="30"/>
      <c r="P64" s="30"/>
      <c r="Q64" s="30"/>
      <c r="R64" s="31"/>
    </row>
    <row r="65" spans="1:18" ht="20.100000000000001" customHeight="1" thickBot="1" x14ac:dyDescent="0.3">
      <c r="A65" s="34"/>
      <c r="B65" s="35"/>
      <c r="C65" s="35"/>
      <c r="D65" s="35"/>
      <c r="E65" s="35"/>
      <c r="F65" s="35"/>
      <c r="G65" s="35"/>
      <c r="H65" s="35"/>
      <c r="I65" s="37"/>
      <c r="J65" s="37"/>
      <c r="K65" s="37"/>
      <c r="L65" s="37"/>
      <c r="M65" s="37"/>
      <c r="N65" s="37"/>
      <c r="O65" s="37"/>
      <c r="P65" s="37"/>
      <c r="Q65" s="37"/>
      <c r="R65" s="38"/>
    </row>
    <row r="66" spans="1:18" ht="20.100000000000001" customHeight="1" x14ac:dyDescent="0.25"/>
    <row r="67" spans="1:18" ht="20.100000000000001" customHeight="1" x14ac:dyDescent="0.25"/>
    <row r="68" spans="1:18" ht="20.100000000000001" customHeight="1" x14ac:dyDescent="0.25"/>
    <row r="69" spans="1:18" ht="20.100000000000001" customHeight="1" x14ac:dyDescent="0.25"/>
    <row r="70" spans="1:18" ht="20.100000000000001" customHeight="1" x14ac:dyDescent="0.25"/>
    <row r="71" spans="1:18" ht="20.100000000000001" customHeight="1" x14ac:dyDescent="0.25"/>
    <row r="72" spans="1:18" ht="20.100000000000001" customHeight="1" x14ac:dyDescent="0.25"/>
    <row r="73" spans="1:18" ht="20.100000000000001" customHeight="1" x14ac:dyDescent="0.25"/>
    <row r="74" spans="1:18" ht="20.100000000000001" customHeight="1" x14ac:dyDescent="0.25"/>
    <row r="75" spans="1:18" ht="20.100000000000001" customHeight="1" x14ac:dyDescent="0.25"/>
    <row r="76" spans="1:18" ht="20.100000000000001" customHeight="1" x14ac:dyDescent="0.25"/>
    <row r="77" spans="1:18" ht="20.100000000000001" customHeight="1" x14ac:dyDescent="0.25"/>
    <row r="78" spans="1:18" ht="20.100000000000001" customHeight="1" x14ac:dyDescent="0.25"/>
    <row r="79" spans="1:18" ht="20.100000000000001" customHeight="1" x14ac:dyDescent="0.25"/>
    <row r="80" spans="1:18"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sheetData>
  <sheetProtection algorithmName="SHA-512" hashValue="Jsk0QYyb4VgzX9rjceIq9mobfqMVJx7GvqxjAQV9e4mBPIKsZGd9u2LOhCQGNNCeCJqRQz9qi3ru0y11+pTq2A==" saltValue="7WCMXCj74SaCbZ2WkUC2Eg==" spinCount="100000" sheet="1" objects="1" scenarios="1" selectLockedCells="1"/>
  <mergeCells count="56">
    <mergeCell ref="A60:B60"/>
    <mergeCell ref="G60:H60"/>
    <mergeCell ref="M60:N60"/>
    <mergeCell ref="A64:B64"/>
    <mergeCell ref="C64:D64"/>
    <mergeCell ref="E64:G64"/>
    <mergeCell ref="A63:B63"/>
    <mergeCell ref="C63:D63"/>
    <mergeCell ref="E63:G63"/>
    <mergeCell ref="A62:H62"/>
    <mergeCell ref="N42:Q42"/>
    <mergeCell ref="C38:D38"/>
    <mergeCell ref="A44:E44"/>
    <mergeCell ref="F44:J44"/>
    <mergeCell ref="A46:B46"/>
    <mergeCell ref="C46:E46"/>
    <mergeCell ref="G46:H46"/>
    <mergeCell ref="I46:K46"/>
    <mergeCell ref="M46:N46"/>
    <mergeCell ref="O46:Q46"/>
    <mergeCell ref="A42:C42"/>
    <mergeCell ref="D42:J42"/>
    <mergeCell ref="A43:E43"/>
    <mergeCell ref="F43:J43"/>
    <mergeCell ref="K42:M42"/>
    <mergeCell ref="A38:B38"/>
    <mergeCell ref="E38:G38"/>
    <mergeCell ref="A40:R40"/>
    <mergeCell ref="A35:H35"/>
    <mergeCell ref="C36:D36"/>
    <mergeCell ref="C37:D37"/>
    <mergeCell ref="E36:G36"/>
    <mergeCell ref="E37:G37"/>
    <mergeCell ref="A36:B36"/>
    <mergeCell ref="A37:B37"/>
    <mergeCell ref="M19:N19"/>
    <mergeCell ref="O19:Q19"/>
    <mergeCell ref="M33:N33"/>
    <mergeCell ref="C19:E19"/>
    <mergeCell ref="A19:B19"/>
    <mergeCell ref="A33:B33"/>
    <mergeCell ref="G19:H19"/>
    <mergeCell ref="I19:K19"/>
    <mergeCell ref="G33:H33"/>
    <mergeCell ref="A15:C15"/>
    <mergeCell ref="D15:J15"/>
    <mergeCell ref="A16:E16"/>
    <mergeCell ref="F16:J16"/>
    <mergeCell ref="A17:E17"/>
    <mergeCell ref="F17:J17"/>
    <mergeCell ref="A13:R13"/>
    <mergeCell ref="E1:P2"/>
    <mergeCell ref="E3:P3"/>
    <mergeCell ref="E4:P4"/>
    <mergeCell ref="A5:R6"/>
    <mergeCell ref="A7: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257"/>
  <sheetViews>
    <sheetView zoomScale="80" zoomScaleNormal="80" workbookViewId="0">
      <selection activeCell="C15" sqref="C15:E15"/>
    </sheetView>
  </sheetViews>
  <sheetFormatPr defaultRowHeight="15" x14ac:dyDescent="0.25"/>
  <cols>
    <col min="1" max="1" width="19.85546875" customWidth="1"/>
    <col min="2" max="2" width="35.7109375" customWidth="1"/>
    <col min="3" max="3" width="17.140625" customWidth="1"/>
    <col min="4" max="4" width="4.7109375" customWidth="1"/>
    <col min="5" max="5" width="16.140625" customWidth="1"/>
    <col min="6" max="6" width="17.42578125" customWidth="1"/>
    <col min="7" max="7" width="17.140625" customWidth="1"/>
    <col min="8" max="8" width="4.7109375" customWidth="1"/>
    <col min="9" max="9" width="17.42578125" customWidth="1"/>
    <col min="10" max="10" width="21.140625" customWidth="1"/>
    <col min="11" max="11" width="21.5703125" customWidth="1"/>
    <col min="12" max="12" width="4.7109375" customWidth="1"/>
    <col min="13" max="13" width="19.85546875" customWidth="1"/>
    <col min="14" max="14" width="17.42578125" customWidth="1"/>
    <col min="15" max="15" width="19.85546875" customWidth="1"/>
    <col min="16" max="16" width="17.42578125" customWidth="1"/>
    <col min="17" max="17" width="17.140625" customWidth="1"/>
    <col min="18" max="18" width="4.7109375" customWidth="1"/>
    <col min="19" max="19" width="19.85546875" customWidth="1"/>
    <col min="20" max="20" width="17.42578125" customWidth="1"/>
    <col min="21" max="21" width="17.140625" customWidth="1"/>
    <col min="22" max="22" width="4.7109375" customWidth="1"/>
    <col min="23" max="23" width="19.85546875" customWidth="1"/>
    <col min="24" max="24" width="17.42578125" customWidth="1"/>
    <col min="25" max="25" width="20" customWidth="1"/>
    <col min="26" max="26" width="4.7109375" customWidth="1"/>
    <col min="27" max="27" width="19.85546875" customWidth="1"/>
    <col min="29" max="29" width="19.85546875" customWidth="1"/>
    <col min="30" max="30" width="17.42578125" customWidth="1"/>
    <col min="31" max="31" width="17.140625" customWidth="1"/>
    <col min="32" max="32" width="4.7109375" customWidth="1"/>
    <col min="33" max="33" width="19.85546875" customWidth="1"/>
    <col min="34" max="34" width="17.42578125" customWidth="1"/>
    <col min="35" max="35" width="17.140625" customWidth="1"/>
    <col min="36" max="36" width="4.7109375" customWidth="1"/>
    <col min="37" max="37" width="19.85546875" customWidth="1"/>
    <col min="38" max="38" width="17.42578125" customWidth="1"/>
    <col min="39" max="39" width="20" customWidth="1"/>
    <col min="40" max="40" width="4.7109375" customWidth="1"/>
    <col min="41" max="41" width="19.85546875" customWidth="1"/>
    <col min="43" max="43" width="19.85546875" customWidth="1"/>
    <col min="44" max="44" width="17.42578125" customWidth="1"/>
    <col min="45" max="45" width="17.140625" customWidth="1"/>
    <col min="46" max="46" width="4.7109375" customWidth="1"/>
    <col min="47" max="47" width="19.85546875" customWidth="1"/>
    <col min="48" max="48" width="17.42578125" customWidth="1"/>
    <col min="49" max="49" width="17.140625" customWidth="1"/>
    <col min="50" max="50" width="4.7109375" customWidth="1"/>
    <col min="51" max="51" width="19.85546875" customWidth="1"/>
    <col min="52" max="52" width="17.42578125" customWidth="1"/>
    <col min="53" max="53" width="20" customWidth="1"/>
    <col min="54" max="54" width="4.7109375" customWidth="1"/>
    <col min="55" max="55" width="19.85546875" customWidth="1"/>
  </cols>
  <sheetData>
    <row r="1" spans="1:18" s="17" customFormat="1" x14ac:dyDescent="0.25">
      <c r="A1" s="14"/>
      <c r="B1" s="15"/>
      <c r="C1" s="15"/>
      <c r="D1" s="15"/>
      <c r="E1" s="105" t="s">
        <v>0</v>
      </c>
      <c r="F1" s="105"/>
      <c r="G1" s="105"/>
      <c r="H1" s="105"/>
      <c r="I1" s="105"/>
      <c r="J1" s="105"/>
      <c r="K1" s="105"/>
      <c r="L1" s="105"/>
      <c r="M1" s="105"/>
      <c r="N1" s="105"/>
      <c r="O1" s="105"/>
      <c r="P1" s="105"/>
      <c r="Q1" s="15"/>
      <c r="R1" s="16"/>
    </row>
    <row r="2" spans="1:18" s="17" customFormat="1" ht="21" customHeight="1" x14ac:dyDescent="0.25">
      <c r="A2" s="18"/>
      <c r="B2" s="19"/>
      <c r="C2" s="19"/>
      <c r="D2" s="19"/>
      <c r="E2" s="106"/>
      <c r="F2" s="106"/>
      <c r="G2" s="106"/>
      <c r="H2" s="106"/>
      <c r="I2" s="106"/>
      <c r="J2" s="106"/>
      <c r="K2" s="106"/>
      <c r="L2" s="106"/>
      <c r="M2" s="106"/>
      <c r="N2" s="106"/>
      <c r="O2" s="106"/>
      <c r="P2" s="106"/>
      <c r="Q2" s="19"/>
      <c r="R2" s="20"/>
    </row>
    <row r="3" spans="1:18" s="17" customFormat="1" x14ac:dyDescent="0.25">
      <c r="A3" s="18"/>
      <c r="B3" s="19"/>
      <c r="C3" s="19"/>
      <c r="D3" s="19"/>
      <c r="E3" s="149" t="s">
        <v>3</v>
      </c>
      <c r="F3" s="149"/>
      <c r="G3" s="149"/>
      <c r="H3" s="149"/>
      <c r="I3" s="149"/>
      <c r="J3" s="149"/>
      <c r="K3" s="149"/>
      <c r="L3" s="149"/>
      <c r="M3" s="149"/>
      <c r="N3" s="149"/>
      <c r="O3" s="149"/>
      <c r="P3" s="149"/>
      <c r="Q3" s="19"/>
      <c r="R3" s="20"/>
    </row>
    <row r="4" spans="1:18" s="17" customFormat="1" ht="15.75" thickBot="1" x14ac:dyDescent="0.3">
      <c r="A4" s="21"/>
      <c r="B4" s="22"/>
      <c r="C4" s="22"/>
      <c r="D4" s="22"/>
      <c r="E4" s="150"/>
      <c r="F4" s="150"/>
      <c r="G4" s="150"/>
      <c r="H4" s="150"/>
      <c r="I4" s="150"/>
      <c r="J4" s="150"/>
      <c r="K4" s="150"/>
      <c r="L4" s="150"/>
      <c r="M4" s="150"/>
      <c r="N4" s="150"/>
      <c r="O4" s="150"/>
      <c r="P4" s="150"/>
      <c r="Q4" s="22"/>
      <c r="R4" s="23"/>
    </row>
    <row r="5" spans="1:18" s="17" customFormat="1" x14ac:dyDescent="0.25">
      <c r="A5" s="118" t="s">
        <v>66</v>
      </c>
      <c r="B5" s="119"/>
      <c r="C5" s="119"/>
      <c r="D5" s="119"/>
      <c r="E5" s="119"/>
      <c r="F5" s="119"/>
      <c r="G5" s="119"/>
      <c r="H5" s="119"/>
      <c r="I5" s="119"/>
      <c r="J5" s="119"/>
      <c r="K5" s="119"/>
      <c r="L5" s="119"/>
      <c r="M5" s="119"/>
      <c r="N5" s="119"/>
      <c r="O5" s="119"/>
      <c r="P5" s="119"/>
      <c r="Q5" s="119"/>
      <c r="R5" s="120"/>
    </row>
    <row r="6" spans="1:18" s="17" customFormat="1" ht="15.75" thickBot="1" x14ac:dyDescent="0.3">
      <c r="A6" s="121"/>
      <c r="B6" s="122"/>
      <c r="C6" s="122"/>
      <c r="D6" s="122"/>
      <c r="E6" s="122"/>
      <c r="F6" s="122"/>
      <c r="G6" s="122"/>
      <c r="H6" s="122"/>
      <c r="I6" s="122"/>
      <c r="J6" s="122"/>
      <c r="K6" s="122"/>
      <c r="L6" s="122"/>
      <c r="M6" s="122"/>
      <c r="N6" s="122"/>
      <c r="O6" s="122"/>
      <c r="P6" s="122"/>
      <c r="Q6" s="122"/>
      <c r="R6" s="123"/>
    </row>
    <row r="7" spans="1:18" s="17" customFormat="1" x14ac:dyDescent="0.25">
      <c r="A7" s="109" t="s">
        <v>67</v>
      </c>
      <c r="B7" s="110"/>
      <c r="C7" s="110"/>
      <c r="D7" s="110"/>
      <c r="E7" s="110"/>
      <c r="F7" s="110"/>
      <c r="G7" s="110"/>
      <c r="H7" s="110"/>
      <c r="I7" s="110"/>
      <c r="J7" s="110"/>
      <c r="K7" s="110"/>
      <c r="L7" s="110"/>
      <c r="M7" s="110"/>
      <c r="N7" s="110"/>
      <c r="O7" s="110"/>
      <c r="P7" s="110"/>
      <c r="Q7" s="110"/>
      <c r="R7" s="111"/>
    </row>
    <row r="8" spans="1:18" s="17" customFormat="1" ht="15" customHeight="1" x14ac:dyDescent="0.25">
      <c r="A8" s="112"/>
      <c r="B8" s="113"/>
      <c r="C8" s="113"/>
      <c r="D8" s="113"/>
      <c r="E8" s="113"/>
      <c r="F8" s="113"/>
      <c r="G8" s="113"/>
      <c r="H8" s="113"/>
      <c r="I8" s="113"/>
      <c r="J8" s="113"/>
      <c r="K8" s="113"/>
      <c r="L8" s="113"/>
      <c r="M8" s="113"/>
      <c r="N8" s="113"/>
      <c r="O8" s="113"/>
      <c r="P8" s="113"/>
      <c r="Q8" s="113"/>
      <c r="R8" s="114"/>
    </row>
    <row r="9" spans="1:18" s="17" customFormat="1" x14ac:dyDescent="0.25">
      <c r="A9" s="112"/>
      <c r="B9" s="113"/>
      <c r="C9" s="113"/>
      <c r="D9" s="113"/>
      <c r="E9" s="113"/>
      <c r="F9" s="113"/>
      <c r="G9" s="113"/>
      <c r="H9" s="113"/>
      <c r="I9" s="113"/>
      <c r="J9" s="113"/>
      <c r="K9" s="113"/>
      <c r="L9" s="113"/>
      <c r="M9" s="113"/>
      <c r="N9" s="113"/>
      <c r="O9" s="113"/>
      <c r="P9" s="113"/>
      <c r="Q9" s="113"/>
      <c r="R9" s="114"/>
    </row>
    <row r="10" spans="1:18" s="17" customFormat="1" x14ac:dyDescent="0.25">
      <c r="A10" s="112"/>
      <c r="B10" s="113"/>
      <c r="C10" s="113"/>
      <c r="D10" s="113"/>
      <c r="E10" s="113"/>
      <c r="F10" s="113"/>
      <c r="G10" s="113"/>
      <c r="H10" s="113"/>
      <c r="I10" s="113"/>
      <c r="J10" s="113"/>
      <c r="K10" s="113"/>
      <c r="L10" s="113"/>
      <c r="M10" s="113"/>
      <c r="N10" s="113"/>
      <c r="O10" s="113"/>
      <c r="P10" s="113"/>
      <c r="Q10" s="113"/>
      <c r="R10" s="114"/>
    </row>
    <row r="11" spans="1:18" s="17" customFormat="1" ht="15.75" thickBot="1" x14ac:dyDescent="0.3">
      <c r="A11" s="115"/>
      <c r="B11" s="116"/>
      <c r="C11" s="116"/>
      <c r="D11" s="116"/>
      <c r="E11" s="116"/>
      <c r="F11" s="116"/>
      <c r="G11" s="116"/>
      <c r="H11" s="116"/>
      <c r="I11" s="116"/>
      <c r="J11" s="116"/>
      <c r="K11" s="116"/>
      <c r="L11" s="116"/>
      <c r="M11" s="116"/>
      <c r="N11" s="116"/>
      <c r="O11" s="116"/>
      <c r="P11" s="116"/>
      <c r="Q11" s="116"/>
      <c r="R11" s="117"/>
    </row>
    <row r="12" spans="1:18" ht="20.100000000000001" customHeight="1" thickBot="1" x14ac:dyDescent="0.3">
      <c r="A12" s="205"/>
      <c r="B12" s="206"/>
      <c r="C12" s="206"/>
      <c r="D12" s="206"/>
      <c r="E12" s="206"/>
      <c r="F12" s="206"/>
      <c r="G12" s="206"/>
      <c r="H12" s="206"/>
      <c r="I12" s="206"/>
      <c r="J12" s="206"/>
      <c r="K12" s="206"/>
      <c r="L12" s="206"/>
      <c r="M12" s="206"/>
      <c r="N12" s="206"/>
      <c r="O12" s="206"/>
      <c r="P12" s="206"/>
      <c r="Q12" s="206"/>
      <c r="R12" s="207"/>
    </row>
    <row r="13" spans="1:18" ht="20.100000000000001" customHeight="1" thickBot="1" x14ac:dyDescent="0.3">
      <c r="A13" s="146" t="s">
        <v>68</v>
      </c>
      <c r="B13" s="147"/>
      <c r="C13" s="147"/>
      <c r="D13" s="147"/>
      <c r="E13" s="147"/>
      <c r="F13" s="147"/>
      <c r="G13" s="147"/>
      <c r="H13" s="147"/>
      <c r="I13" s="147"/>
      <c r="J13" s="147"/>
      <c r="K13" s="147"/>
      <c r="L13" s="147"/>
      <c r="M13" s="147"/>
      <c r="N13" s="147"/>
      <c r="O13" s="147"/>
      <c r="P13" s="147"/>
      <c r="Q13" s="147"/>
      <c r="R13" s="148"/>
    </row>
    <row r="14" spans="1:18" ht="20.100000000000001" customHeight="1" x14ac:dyDescent="0.25">
      <c r="A14" s="9"/>
      <c r="B14" s="10"/>
      <c r="C14" s="10"/>
      <c r="D14" s="10"/>
      <c r="E14" s="10"/>
      <c r="F14" s="10"/>
      <c r="G14" s="10"/>
      <c r="H14" s="10"/>
      <c r="I14" s="10"/>
      <c r="J14" s="10"/>
      <c r="K14" s="10"/>
      <c r="L14" s="10"/>
      <c r="M14" s="10"/>
      <c r="N14" s="10"/>
      <c r="O14" s="10"/>
      <c r="P14" s="10"/>
      <c r="Q14" s="10"/>
      <c r="R14" s="11"/>
    </row>
    <row r="15" spans="1:18" ht="20.100000000000001" customHeight="1" x14ac:dyDescent="0.25">
      <c r="A15" s="209" t="s">
        <v>189</v>
      </c>
      <c r="B15" s="125"/>
      <c r="C15" s="136" t="s">
        <v>6</v>
      </c>
      <c r="D15" s="137"/>
      <c r="E15" s="138"/>
      <c r="F15" s="46"/>
      <c r="H15" s="46"/>
      <c r="I15" s="46"/>
      <c r="J15" s="46"/>
      <c r="K15" s="46"/>
      <c r="L15" s="46"/>
      <c r="M15" s="46"/>
      <c r="N15" s="46"/>
      <c r="O15" s="46"/>
      <c r="P15" s="46"/>
      <c r="Q15" s="46"/>
      <c r="R15" s="47"/>
    </row>
    <row r="16" spans="1:18" ht="45.75" customHeight="1" x14ac:dyDescent="0.25">
      <c r="A16" s="218" t="s">
        <v>190</v>
      </c>
      <c r="B16" s="218"/>
      <c r="C16" s="218"/>
      <c r="D16" s="218"/>
      <c r="E16" s="218"/>
      <c r="F16" s="46"/>
      <c r="G16" s="103" t="s">
        <v>71</v>
      </c>
      <c r="H16" s="103"/>
      <c r="I16" s="103"/>
      <c r="J16" s="103"/>
      <c r="K16" s="136"/>
      <c r="L16" s="137"/>
      <c r="M16" s="138"/>
      <c r="N16" s="45"/>
      <c r="O16" s="45"/>
      <c r="P16" s="45"/>
      <c r="Q16" s="45"/>
      <c r="R16" s="47"/>
    </row>
    <row r="17" spans="1:18" ht="20.100000000000001" customHeight="1" x14ac:dyDescent="0.25">
      <c r="A17" s="151" t="s">
        <v>191</v>
      </c>
      <c r="B17" s="103"/>
      <c r="C17" s="135" t="s">
        <v>6</v>
      </c>
      <c r="D17" s="135"/>
      <c r="E17" s="135"/>
      <c r="F17" s="46"/>
      <c r="G17" s="48" t="s">
        <v>105</v>
      </c>
      <c r="H17" s="46"/>
      <c r="I17" s="46"/>
      <c r="J17" s="46"/>
      <c r="K17" s="46"/>
      <c r="L17" s="46"/>
      <c r="M17" s="46"/>
      <c r="N17" s="46"/>
      <c r="O17" s="46"/>
      <c r="P17" s="46"/>
      <c r="Q17" s="46"/>
      <c r="R17" s="47"/>
    </row>
    <row r="18" spans="1:18" ht="20.100000000000001" customHeight="1" x14ac:dyDescent="0.25">
      <c r="A18" s="217" t="s">
        <v>70</v>
      </c>
      <c r="B18" s="134"/>
      <c r="C18" s="134"/>
      <c r="D18" s="134"/>
      <c r="E18" s="134"/>
      <c r="F18" s="44"/>
      <c r="G18" s="103" t="s">
        <v>72</v>
      </c>
      <c r="H18" s="103"/>
      <c r="I18" s="103"/>
      <c r="J18" s="103"/>
      <c r="K18" s="84" t="s">
        <v>6</v>
      </c>
      <c r="L18" s="44"/>
      <c r="M18" s="208"/>
      <c r="N18" s="208"/>
      <c r="O18" s="208"/>
      <c r="P18" s="208"/>
      <c r="Q18" s="46"/>
      <c r="R18" s="47"/>
    </row>
    <row r="19" spans="1:18" ht="20.100000000000001" customHeight="1" x14ac:dyDescent="0.25">
      <c r="A19" s="216"/>
      <c r="B19" s="135"/>
      <c r="C19" s="135"/>
      <c r="D19" s="135"/>
      <c r="E19" s="135"/>
      <c r="F19" s="45"/>
      <c r="G19" s="46"/>
      <c r="H19" s="46"/>
      <c r="I19" s="46"/>
      <c r="J19" s="46"/>
      <c r="K19" s="46"/>
      <c r="L19" s="45"/>
      <c r="M19" s="45"/>
      <c r="N19" s="45"/>
      <c r="O19" s="45"/>
      <c r="P19" s="45"/>
      <c r="Q19" s="45"/>
      <c r="R19" s="47"/>
    </row>
    <row r="20" spans="1:18" ht="20.100000000000001" customHeight="1" x14ac:dyDescent="0.25">
      <c r="A20" s="216"/>
      <c r="B20" s="135"/>
      <c r="C20" s="135"/>
      <c r="D20" s="135"/>
      <c r="E20" s="135"/>
      <c r="F20" s="45"/>
      <c r="G20" s="103" t="s">
        <v>98</v>
      </c>
      <c r="H20" s="103"/>
      <c r="I20" s="103"/>
      <c r="J20" s="42" t="str">
        <f>IF('Basic Information'!J17="[Select]","",'Basic Information'!J17)</f>
        <v/>
      </c>
      <c r="K20" s="45"/>
      <c r="L20" s="57"/>
      <c r="M20" s="57"/>
      <c r="N20" s="57"/>
      <c r="O20" s="57"/>
      <c r="P20" s="57"/>
      <c r="Q20" s="45"/>
      <c r="R20" s="47"/>
    </row>
    <row r="21" spans="1:18" ht="20.100000000000001" customHeight="1" x14ac:dyDescent="0.25">
      <c r="A21" s="216"/>
      <c r="B21" s="135"/>
      <c r="C21" s="135"/>
      <c r="D21" s="135"/>
      <c r="E21" s="135"/>
      <c r="F21" s="46"/>
      <c r="G21" s="46"/>
      <c r="H21" s="46"/>
      <c r="I21" s="46"/>
      <c r="J21" s="46"/>
      <c r="K21" s="46"/>
      <c r="L21" s="57"/>
      <c r="M21" s="57"/>
      <c r="N21" s="57"/>
      <c r="O21" s="57"/>
      <c r="P21" s="57"/>
      <c r="Q21" s="46"/>
      <c r="R21" s="47"/>
    </row>
    <row r="22" spans="1:18" ht="20.100000000000001" customHeight="1" x14ac:dyDescent="0.25">
      <c r="A22" s="216"/>
      <c r="B22" s="135"/>
      <c r="C22" s="135"/>
      <c r="D22" s="135"/>
      <c r="E22" s="135"/>
      <c r="F22" s="46"/>
      <c r="G22" s="103" t="s">
        <v>99</v>
      </c>
      <c r="H22" s="103"/>
      <c r="I22" s="103"/>
      <c r="J22" s="43" t="str">
        <f>IF('Basic Information'!J17="[Select]","",'Basic Information'!J17)</f>
        <v/>
      </c>
      <c r="K22" s="46"/>
      <c r="L22" s="46"/>
      <c r="M22" s="46"/>
      <c r="N22" s="46"/>
      <c r="O22" s="46"/>
      <c r="P22" s="46"/>
      <c r="Q22" s="46"/>
      <c r="R22" s="47"/>
    </row>
    <row r="23" spans="1:18" ht="20.100000000000001" customHeight="1" x14ac:dyDescent="0.25">
      <c r="A23" s="216"/>
      <c r="B23" s="135"/>
      <c r="C23" s="135"/>
      <c r="D23" s="135"/>
      <c r="E23" s="135"/>
      <c r="F23" s="46"/>
      <c r="G23" s="46"/>
      <c r="H23" s="46"/>
      <c r="I23" s="46"/>
      <c r="J23" s="46"/>
      <c r="K23" s="46"/>
      <c r="L23" s="46"/>
      <c r="M23" s="46"/>
      <c r="N23" s="46"/>
      <c r="O23" s="46"/>
      <c r="P23" s="46"/>
      <c r="Q23" s="46"/>
      <c r="R23" s="47"/>
    </row>
    <row r="24" spans="1:18" ht="20.100000000000001" customHeight="1" x14ac:dyDescent="0.25">
      <c r="A24" s="49"/>
      <c r="B24" s="46"/>
      <c r="C24" s="46"/>
      <c r="D24" s="46"/>
      <c r="E24" s="46"/>
      <c r="F24" s="46"/>
      <c r="G24" s="46"/>
      <c r="H24" s="46"/>
      <c r="I24" s="46"/>
      <c r="J24" s="46"/>
      <c r="K24" s="46"/>
      <c r="L24" s="46"/>
      <c r="M24" s="46"/>
      <c r="N24" s="46"/>
      <c r="O24" s="46"/>
      <c r="P24" s="46"/>
      <c r="Q24" s="46"/>
      <c r="R24" s="47"/>
    </row>
    <row r="25" spans="1:18" ht="20.100000000000001" customHeight="1" x14ac:dyDescent="0.25">
      <c r="A25" s="209" t="s">
        <v>192</v>
      </c>
      <c r="B25" s="126"/>
      <c r="C25" s="125"/>
      <c r="D25" s="124" t="s">
        <v>100</v>
      </c>
      <c r="E25" s="126"/>
      <c r="F25" s="126"/>
      <c r="G25" s="126"/>
      <c r="H25" s="126"/>
      <c r="I25" s="125"/>
      <c r="J25" s="124" t="s">
        <v>101</v>
      </c>
      <c r="K25" s="125"/>
      <c r="L25" s="219" t="s">
        <v>102</v>
      </c>
      <c r="M25" s="220"/>
      <c r="N25" s="103" t="s">
        <v>103</v>
      </c>
      <c r="O25" s="103"/>
      <c r="P25" s="46"/>
      <c r="Q25" s="46"/>
      <c r="R25" s="47"/>
    </row>
    <row r="26" spans="1:18" ht="20.100000000000001" customHeight="1" x14ac:dyDescent="0.25">
      <c r="A26" s="210"/>
      <c r="B26" s="211"/>
      <c r="C26" s="212"/>
      <c r="D26" s="213"/>
      <c r="E26" s="215"/>
      <c r="F26" s="215"/>
      <c r="G26" s="215"/>
      <c r="H26" s="215"/>
      <c r="I26" s="214"/>
      <c r="J26" s="213"/>
      <c r="K26" s="214"/>
      <c r="L26" s="213"/>
      <c r="M26" s="214"/>
      <c r="N26" s="145" t="str">
        <f>IF(L26="","",J26*L26)</f>
        <v/>
      </c>
      <c r="O26" s="145"/>
      <c r="P26" s="46"/>
      <c r="Q26" s="46"/>
      <c r="R26" s="47"/>
    </row>
    <row r="27" spans="1:18" ht="20.100000000000001" customHeight="1" x14ac:dyDescent="0.25">
      <c r="A27" s="210"/>
      <c r="B27" s="211"/>
      <c r="C27" s="212"/>
      <c r="D27" s="213"/>
      <c r="E27" s="215"/>
      <c r="F27" s="215"/>
      <c r="G27" s="215"/>
      <c r="H27" s="215"/>
      <c r="I27" s="214"/>
      <c r="J27" s="213"/>
      <c r="K27" s="214"/>
      <c r="L27" s="213"/>
      <c r="M27" s="214"/>
      <c r="N27" s="145" t="str">
        <f t="shared" ref="N27:N29" si="0">IF(L27="","",J27*L27)</f>
        <v/>
      </c>
      <c r="O27" s="145"/>
      <c r="P27" s="46"/>
      <c r="Q27" s="46"/>
      <c r="R27" s="47"/>
    </row>
    <row r="28" spans="1:18" ht="20.100000000000001" customHeight="1" x14ac:dyDescent="0.25">
      <c r="A28" s="210"/>
      <c r="B28" s="211"/>
      <c r="C28" s="212"/>
      <c r="D28" s="213"/>
      <c r="E28" s="215"/>
      <c r="F28" s="215"/>
      <c r="G28" s="215"/>
      <c r="H28" s="215"/>
      <c r="I28" s="214"/>
      <c r="J28" s="213"/>
      <c r="K28" s="214"/>
      <c r="L28" s="213"/>
      <c r="M28" s="214"/>
      <c r="N28" s="145" t="str">
        <f t="shared" si="0"/>
        <v/>
      </c>
      <c r="O28" s="145"/>
      <c r="P28" s="46"/>
      <c r="Q28" s="46"/>
      <c r="R28" s="47"/>
    </row>
    <row r="29" spans="1:18" ht="20.100000000000001" customHeight="1" x14ac:dyDescent="0.25">
      <c r="A29" s="210"/>
      <c r="B29" s="211"/>
      <c r="C29" s="212"/>
      <c r="D29" s="213"/>
      <c r="E29" s="215"/>
      <c r="F29" s="215"/>
      <c r="G29" s="215"/>
      <c r="H29" s="215"/>
      <c r="I29" s="214"/>
      <c r="J29" s="213"/>
      <c r="K29" s="214"/>
      <c r="L29" s="213"/>
      <c r="M29" s="214"/>
      <c r="N29" s="145" t="str">
        <f t="shared" si="0"/>
        <v/>
      </c>
      <c r="O29" s="145"/>
      <c r="P29" s="46"/>
      <c r="Q29" s="46"/>
      <c r="R29" s="47"/>
    </row>
    <row r="30" spans="1:18" ht="20.100000000000001" customHeight="1" x14ac:dyDescent="0.25">
      <c r="A30" s="49"/>
      <c r="B30" s="46"/>
      <c r="C30" s="46"/>
      <c r="D30" s="46"/>
      <c r="E30" s="46"/>
      <c r="F30" s="46"/>
      <c r="G30" s="46"/>
      <c r="H30" s="46"/>
      <c r="I30" s="46"/>
      <c r="J30" s="46"/>
      <c r="K30" s="46"/>
      <c r="L30" s="103" t="s">
        <v>104</v>
      </c>
      <c r="M30" s="103"/>
      <c r="N30" s="221" t="str">
        <f>IF(SUM(N26:O29)=0,"",SUM(N26:O29))</f>
        <v/>
      </c>
      <c r="O30" s="221"/>
      <c r="P30" s="46"/>
      <c r="Q30" s="46"/>
      <c r="R30" s="47"/>
    </row>
    <row r="31" spans="1:18" ht="20.100000000000001" customHeight="1" thickBot="1" x14ac:dyDescent="0.3">
      <c r="A31" s="50"/>
      <c r="B31" s="51"/>
      <c r="C31" s="51"/>
      <c r="D31" s="51"/>
      <c r="E31" s="51"/>
      <c r="F31" s="51"/>
      <c r="G31" s="51"/>
      <c r="H31" s="51"/>
      <c r="I31" s="51"/>
      <c r="J31" s="51"/>
      <c r="K31" s="51"/>
      <c r="L31" s="51"/>
      <c r="M31" s="51"/>
      <c r="N31" s="51"/>
      <c r="O31" s="51"/>
      <c r="P31" s="51"/>
      <c r="Q31" s="51"/>
      <c r="R31" s="52"/>
    </row>
    <row r="32" spans="1:18" ht="20.100000000000001" customHeight="1" thickBot="1" x14ac:dyDescent="0.3">
      <c r="A32" s="146" t="s">
        <v>106</v>
      </c>
      <c r="B32" s="147"/>
      <c r="C32" s="147"/>
      <c r="D32" s="147"/>
      <c r="E32" s="147"/>
      <c r="F32" s="147"/>
      <c r="G32" s="147"/>
      <c r="H32" s="147"/>
      <c r="I32" s="147"/>
      <c r="J32" s="147"/>
      <c r="K32" s="147"/>
      <c r="L32" s="147"/>
      <c r="M32" s="147"/>
      <c r="N32" s="147"/>
      <c r="O32" s="147"/>
      <c r="P32" s="147"/>
      <c r="Q32" s="147"/>
      <c r="R32" s="148"/>
    </row>
    <row r="33" spans="1:56" ht="20.100000000000001" customHeight="1" x14ac:dyDescent="0.25">
      <c r="A33" s="9"/>
      <c r="B33" s="10"/>
      <c r="C33" s="10"/>
      <c r="D33" s="10"/>
      <c r="E33" s="10"/>
      <c r="F33" s="10"/>
      <c r="G33" s="10"/>
      <c r="H33" s="10"/>
      <c r="I33" s="10"/>
      <c r="J33" s="10"/>
      <c r="K33" s="10"/>
      <c r="L33" s="10"/>
      <c r="M33" s="10"/>
      <c r="N33" s="10"/>
      <c r="O33" s="10"/>
      <c r="P33" s="10"/>
      <c r="Q33" s="10"/>
      <c r="R33" s="11"/>
    </row>
    <row r="34" spans="1:56" ht="20.100000000000001" customHeight="1" x14ac:dyDescent="0.25">
      <c r="A34" s="60" t="s">
        <v>193</v>
      </c>
      <c r="B34" s="61"/>
      <c r="C34" s="61"/>
      <c r="D34" s="61"/>
      <c r="E34" s="61"/>
      <c r="F34" s="61"/>
      <c r="G34" s="61"/>
      <c r="H34" s="61"/>
      <c r="I34" s="61"/>
      <c r="J34" s="61"/>
      <c r="K34" s="61"/>
      <c r="L34" s="61"/>
      <c r="M34" s="61"/>
      <c r="N34" s="61"/>
      <c r="O34" s="61"/>
      <c r="P34" s="46"/>
      <c r="Q34" s="46"/>
      <c r="R34" s="47"/>
    </row>
    <row r="35" spans="1:56" ht="20.100000000000001" customHeight="1" x14ac:dyDescent="0.25">
      <c r="A35" s="49"/>
      <c r="B35" s="46"/>
      <c r="C35" s="46"/>
      <c r="D35" s="46"/>
      <c r="E35" s="46"/>
      <c r="F35" s="46"/>
      <c r="G35" s="46"/>
      <c r="H35" s="46"/>
      <c r="I35" s="46"/>
      <c r="J35" s="46"/>
      <c r="K35" s="46"/>
      <c r="L35" s="46"/>
      <c r="M35" s="46"/>
      <c r="N35" s="46"/>
      <c r="O35" s="46"/>
      <c r="P35" s="46"/>
      <c r="Q35" s="46"/>
      <c r="R35" s="47"/>
    </row>
    <row r="36" spans="1:56" s="17" customFormat="1" ht="20.100000000000001" customHeight="1" x14ac:dyDescent="0.25">
      <c r="A36" s="151" t="s">
        <v>107</v>
      </c>
      <c r="B36" s="103"/>
      <c r="C36" s="103"/>
      <c r="D36" s="30"/>
      <c r="E36" s="103" t="s">
        <v>113</v>
      </c>
      <c r="F36" s="103"/>
      <c r="G36" s="103"/>
      <c r="H36" s="30"/>
      <c r="I36" s="103" t="s">
        <v>114</v>
      </c>
      <c r="J36" s="103"/>
      <c r="K36" s="103"/>
      <c r="L36" s="30"/>
      <c r="M36" s="103" t="s">
        <v>115</v>
      </c>
      <c r="N36" s="103"/>
      <c r="O36" s="103"/>
      <c r="P36" s="30"/>
      <c r="Q36" s="30"/>
      <c r="R36" s="31"/>
    </row>
    <row r="37" spans="1:56" s="17" customFormat="1" ht="20.100000000000001" customHeight="1" x14ac:dyDescent="0.25">
      <c r="A37" s="53" t="s">
        <v>108</v>
      </c>
      <c r="B37" s="85"/>
      <c r="C37" s="27" t="s">
        <v>109</v>
      </c>
      <c r="D37" s="30"/>
      <c r="E37" s="64" t="s">
        <v>108</v>
      </c>
      <c r="F37" s="85"/>
      <c r="G37" s="27" t="s">
        <v>109</v>
      </c>
      <c r="H37" s="30"/>
      <c r="I37" s="64" t="s">
        <v>108</v>
      </c>
      <c r="J37" s="85"/>
      <c r="K37" s="27" t="s">
        <v>109</v>
      </c>
      <c r="L37" s="30"/>
      <c r="M37" s="64" t="s">
        <v>108</v>
      </c>
      <c r="N37" s="85"/>
      <c r="O37" s="27" t="s">
        <v>109</v>
      </c>
      <c r="P37" s="30"/>
      <c r="Q37" s="30"/>
      <c r="R37" s="31"/>
    </row>
    <row r="38" spans="1:56" s="17" customFormat="1" ht="20.100000000000001" customHeight="1" x14ac:dyDescent="0.25">
      <c r="A38" s="222" t="s">
        <v>110</v>
      </c>
      <c r="B38" s="85"/>
      <c r="C38" s="27" t="s">
        <v>2</v>
      </c>
      <c r="D38" s="30"/>
      <c r="E38" s="190" t="s">
        <v>110</v>
      </c>
      <c r="F38" s="85"/>
      <c r="G38" s="27" t="s">
        <v>2</v>
      </c>
      <c r="H38" s="30"/>
      <c r="I38" s="190" t="s">
        <v>110</v>
      </c>
      <c r="J38" s="85"/>
      <c r="K38" s="27" t="s">
        <v>2</v>
      </c>
      <c r="L38" s="30"/>
      <c r="M38" s="190" t="s">
        <v>110</v>
      </c>
      <c r="N38" s="85"/>
      <c r="O38" s="27" t="s">
        <v>2</v>
      </c>
      <c r="P38" s="30"/>
      <c r="Q38" s="30"/>
      <c r="R38" s="31"/>
    </row>
    <row r="39" spans="1:56" s="17" customFormat="1" ht="20.100000000000001" customHeight="1" x14ac:dyDescent="0.25">
      <c r="A39" s="222"/>
      <c r="B39" s="85"/>
      <c r="C39" s="27" t="s">
        <v>109</v>
      </c>
      <c r="D39" s="30"/>
      <c r="E39" s="190"/>
      <c r="F39" s="85"/>
      <c r="G39" s="27" t="s">
        <v>109</v>
      </c>
      <c r="H39" s="30"/>
      <c r="I39" s="190"/>
      <c r="J39" s="85"/>
      <c r="K39" s="27" t="s">
        <v>109</v>
      </c>
      <c r="L39" s="30"/>
      <c r="M39" s="190"/>
      <c r="N39" s="85"/>
      <c r="O39" s="27" t="s">
        <v>109</v>
      </c>
      <c r="P39" s="30"/>
      <c r="Q39" s="30"/>
      <c r="R39" s="31"/>
    </row>
    <row r="40" spans="1:56" s="17" customFormat="1" ht="20.100000000000001" customHeight="1" x14ac:dyDescent="0.25">
      <c r="A40" s="53" t="s">
        <v>111</v>
      </c>
      <c r="B40" s="85"/>
      <c r="C40" s="27" t="s">
        <v>109</v>
      </c>
      <c r="D40" s="30"/>
      <c r="E40" s="64" t="s">
        <v>111</v>
      </c>
      <c r="F40" s="85"/>
      <c r="G40" s="27" t="s">
        <v>109</v>
      </c>
      <c r="H40" s="30"/>
      <c r="I40" s="64" t="s">
        <v>111</v>
      </c>
      <c r="J40" s="85"/>
      <c r="K40" s="27" t="s">
        <v>109</v>
      </c>
      <c r="L40" s="30"/>
      <c r="M40" s="64" t="s">
        <v>111</v>
      </c>
      <c r="N40" s="85"/>
      <c r="O40" s="27" t="s">
        <v>109</v>
      </c>
      <c r="P40" s="30"/>
      <c r="Q40" s="30"/>
      <c r="R40" s="31"/>
    </row>
    <row r="41" spans="1:56" s="17" customFormat="1" ht="19.5" customHeight="1" x14ac:dyDescent="0.25">
      <c r="A41" s="222" t="s">
        <v>112</v>
      </c>
      <c r="B41" s="223" t="str">
        <f>IF(AND(B37&lt;&gt;"",B39&lt;&gt;"",B40&lt;&gt;""),((B39+B40)/B37),"")</f>
        <v/>
      </c>
      <c r="C41" s="30"/>
      <c r="D41" s="30"/>
      <c r="E41" s="190" t="s">
        <v>112</v>
      </c>
      <c r="F41" s="223" t="str">
        <f>IF(AND(F37&lt;&gt;"",F39&lt;&gt;"",F40&lt;&gt;""),((F39+F40)/F37),"")</f>
        <v/>
      </c>
      <c r="G41" s="30"/>
      <c r="H41" s="30"/>
      <c r="I41" s="190" t="s">
        <v>112</v>
      </c>
      <c r="J41" s="223" t="str">
        <f>IF(AND(J37&lt;&gt;"",J39&lt;&gt;"",J40&lt;&gt;""),((J39+J40)/J37),"")</f>
        <v/>
      </c>
      <c r="K41" s="30"/>
      <c r="L41" s="30"/>
      <c r="M41" s="190" t="s">
        <v>112</v>
      </c>
      <c r="N41" s="223" t="str">
        <f>IF(AND(N37&lt;&gt;"",N39&lt;&gt;"",N40&lt;&gt;""),((N39+N40)/N37),"")</f>
        <v/>
      </c>
      <c r="O41" s="30"/>
      <c r="P41" s="30"/>
      <c r="Q41" s="30"/>
      <c r="R41" s="31"/>
    </row>
    <row r="42" spans="1:56" s="17" customFormat="1" ht="20.100000000000001" customHeight="1" x14ac:dyDescent="0.25">
      <c r="A42" s="222"/>
      <c r="B42" s="223"/>
      <c r="C42" s="30"/>
      <c r="D42" s="30"/>
      <c r="E42" s="190"/>
      <c r="F42" s="223"/>
      <c r="G42" s="30"/>
      <c r="H42" s="30"/>
      <c r="I42" s="190"/>
      <c r="J42" s="223"/>
      <c r="K42" s="30"/>
      <c r="L42" s="30"/>
      <c r="M42" s="190"/>
      <c r="N42" s="223"/>
      <c r="O42" s="30"/>
      <c r="P42" s="30"/>
      <c r="Q42" s="30"/>
      <c r="R42" s="31"/>
    </row>
    <row r="43" spans="1:56" ht="20.100000000000001" customHeight="1" thickBot="1" x14ac:dyDescent="0.3">
      <c r="A43" s="49"/>
      <c r="B43" s="46"/>
      <c r="C43" s="46"/>
      <c r="D43" s="46"/>
      <c r="E43" s="46"/>
      <c r="F43" s="46"/>
      <c r="G43" s="46"/>
      <c r="H43" s="46"/>
      <c r="I43" s="46"/>
      <c r="J43" s="46"/>
      <c r="K43" s="46"/>
      <c r="L43" s="46"/>
      <c r="M43" s="46"/>
      <c r="N43" s="46"/>
      <c r="O43" s="46"/>
      <c r="P43" s="46"/>
      <c r="Q43" s="46"/>
      <c r="R43" s="47"/>
      <c r="S43" s="58"/>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row>
    <row r="44" spans="1:56" s="55" customFormat="1" ht="20.100000000000001" customHeight="1"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7"/>
    </row>
    <row r="45" spans="1:56" s="55" customFormat="1" ht="20.100000000000001" customHeight="1" x14ac:dyDescent="0.25">
      <c r="A45" s="46"/>
      <c r="B45" s="46"/>
      <c r="C45" s="46"/>
      <c r="D45" s="62" t="s">
        <v>143</v>
      </c>
      <c r="E45" s="56"/>
      <c r="F45" s="56"/>
      <c r="G45" s="56"/>
      <c r="H45" s="56"/>
      <c r="I45" s="56"/>
      <c r="J45" s="56"/>
      <c r="K45" s="56"/>
      <c r="L45" s="56"/>
      <c r="M45" s="56"/>
      <c r="N45" s="56"/>
      <c r="O45" s="5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7"/>
    </row>
    <row r="46" spans="1:56" ht="20.100000000000001" customHeight="1" x14ac:dyDescent="0.2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47"/>
    </row>
    <row r="47" spans="1:56" s="17" customFormat="1" ht="20.100000000000001" customHeight="1" x14ac:dyDescent="0.25">
      <c r="A47" s="103" t="s">
        <v>116</v>
      </c>
      <c r="B47" s="103"/>
      <c r="C47" s="103"/>
      <c r="D47" s="103"/>
      <c r="E47" s="103"/>
      <c r="F47" s="103"/>
      <c r="G47" s="103"/>
      <c r="H47" s="103"/>
      <c r="I47" s="103"/>
      <c r="J47" s="103"/>
      <c r="K47" s="103"/>
      <c r="L47" s="103"/>
      <c r="M47" s="103"/>
      <c r="N47" s="67"/>
      <c r="O47" s="103" t="s">
        <v>137</v>
      </c>
      <c r="P47" s="103"/>
      <c r="Q47" s="103"/>
      <c r="R47" s="103"/>
      <c r="S47" s="103"/>
      <c r="T47" s="103"/>
      <c r="U47" s="103"/>
      <c r="V47" s="103"/>
      <c r="W47" s="103"/>
      <c r="X47" s="103"/>
      <c r="Y47" s="103"/>
      <c r="Z47" s="103"/>
      <c r="AA47" s="103"/>
      <c r="AB47" s="67"/>
      <c r="AC47" s="103" t="s">
        <v>139</v>
      </c>
      <c r="AD47" s="103"/>
      <c r="AE47" s="103"/>
      <c r="AF47" s="103"/>
      <c r="AG47" s="103"/>
      <c r="AH47" s="103"/>
      <c r="AI47" s="103"/>
      <c r="AJ47" s="103"/>
      <c r="AK47" s="103"/>
      <c r="AL47" s="103"/>
      <c r="AM47" s="103"/>
      <c r="AN47" s="103"/>
      <c r="AO47" s="103"/>
      <c r="AP47" s="67"/>
      <c r="AQ47" s="103" t="s">
        <v>141</v>
      </c>
      <c r="AR47" s="103"/>
      <c r="AS47" s="103"/>
      <c r="AT47" s="103"/>
      <c r="AU47" s="103"/>
      <c r="AV47" s="103"/>
      <c r="AW47" s="103"/>
      <c r="AX47" s="103"/>
      <c r="AY47" s="103"/>
      <c r="AZ47" s="103"/>
      <c r="BA47" s="103"/>
      <c r="BB47" s="103"/>
      <c r="BC47" s="103"/>
      <c r="BD47" s="31"/>
    </row>
    <row r="48" spans="1:56" s="70" customFormat="1" ht="45" customHeight="1" x14ac:dyDescent="0.25">
      <c r="A48" s="54" t="s">
        <v>29</v>
      </c>
      <c r="B48" s="66" t="s">
        <v>117</v>
      </c>
      <c r="C48" s="66" t="s">
        <v>118</v>
      </c>
      <c r="D48" s="193" t="s">
        <v>119</v>
      </c>
      <c r="E48" s="193"/>
      <c r="F48" s="66" t="s">
        <v>120</v>
      </c>
      <c r="G48" s="66" t="s">
        <v>121</v>
      </c>
      <c r="H48" s="193" t="s">
        <v>122</v>
      </c>
      <c r="I48" s="193"/>
      <c r="J48" s="66" t="s">
        <v>123</v>
      </c>
      <c r="K48" s="66" t="s">
        <v>124</v>
      </c>
      <c r="L48" s="193" t="s">
        <v>125</v>
      </c>
      <c r="M48" s="193"/>
      <c r="N48" s="68"/>
      <c r="O48" s="54" t="s">
        <v>29</v>
      </c>
      <c r="P48" s="89" t="s">
        <v>117</v>
      </c>
      <c r="Q48" s="89" t="s">
        <v>118</v>
      </c>
      <c r="R48" s="193" t="s">
        <v>119</v>
      </c>
      <c r="S48" s="193"/>
      <c r="T48" s="89" t="s">
        <v>120</v>
      </c>
      <c r="U48" s="89" t="s">
        <v>121</v>
      </c>
      <c r="V48" s="193" t="s">
        <v>122</v>
      </c>
      <c r="W48" s="193"/>
      <c r="X48" s="89" t="s">
        <v>123</v>
      </c>
      <c r="Y48" s="89" t="s">
        <v>124</v>
      </c>
      <c r="Z48" s="193" t="s">
        <v>125</v>
      </c>
      <c r="AA48" s="193"/>
      <c r="AB48" s="68"/>
      <c r="AC48" s="54" t="s">
        <v>29</v>
      </c>
      <c r="AD48" s="89" t="s">
        <v>117</v>
      </c>
      <c r="AE48" s="89" t="s">
        <v>118</v>
      </c>
      <c r="AF48" s="193" t="s">
        <v>119</v>
      </c>
      <c r="AG48" s="193"/>
      <c r="AH48" s="89" t="s">
        <v>120</v>
      </c>
      <c r="AI48" s="89" t="s">
        <v>121</v>
      </c>
      <c r="AJ48" s="193" t="s">
        <v>122</v>
      </c>
      <c r="AK48" s="193"/>
      <c r="AL48" s="89" t="s">
        <v>123</v>
      </c>
      <c r="AM48" s="89" t="s">
        <v>124</v>
      </c>
      <c r="AN48" s="193" t="s">
        <v>125</v>
      </c>
      <c r="AO48" s="193"/>
      <c r="AP48" s="68"/>
      <c r="AQ48" s="54" t="s">
        <v>29</v>
      </c>
      <c r="AR48" s="89" t="s">
        <v>117</v>
      </c>
      <c r="AS48" s="89" t="s">
        <v>118</v>
      </c>
      <c r="AT48" s="193" t="s">
        <v>119</v>
      </c>
      <c r="AU48" s="193"/>
      <c r="AV48" s="89" t="s">
        <v>120</v>
      </c>
      <c r="AW48" s="89" t="s">
        <v>121</v>
      </c>
      <c r="AX48" s="193" t="s">
        <v>122</v>
      </c>
      <c r="AY48" s="193"/>
      <c r="AZ48" s="89" t="s">
        <v>123</v>
      </c>
      <c r="BA48" s="89" t="s">
        <v>124</v>
      </c>
      <c r="BB48" s="193" t="s">
        <v>125</v>
      </c>
      <c r="BC48" s="193"/>
      <c r="BD48" s="69"/>
    </row>
    <row r="49" spans="1:56" s="17" customFormat="1" ht="20.100000000000001" customHeight="1" x14ac:dyDescent="0.25">
      <c r="A49" s="71" t="s">
        <v>33</v>
      </c>
      <c r="B49" s="86"/>
      <c r="C49" s="42" t="str">
        <f>IF(B49="","",$B$37*B49)</f>
        <v/>
      </c>
      <c r="D49" s="145" t="str">
        <f>IF(B49="","",$B$39*B49)</f>
        <v/>
      </c>
      <c r="E49" s="145"/>
      <c r="F49" s="42" t="str">
        <f>IF(B49="","",$B$40*B49)</f>
        <v/>
      </c>
      <c r="G49" s="42" t="str">
        <f>IF(J65="","",J65)</f>
        <v/>
      </c>
      <c r="H49" s="204" t="str">
        <f>IF(D49="","",D49/C49)</f>
        <v/>
      </c>
      <c r="I49" s="204"/>
      <c r="J49" s="92" t="str">
        <f t="shared" ref="J49:J61" si="1">IF(G49="","",G49/C49)</f>
        <v/>
      </c>
      <c r="K49" s="92" t="str">
        <f>IF(J49="","",(D49+G49)/C49)</f>
        <v/>
      </c>
      <c r="L49" s="204" t="str">
        <f>IF(D49="","",D49/($B$39*B49))</f>
        <v/>
      </c>
      <c r="M49" s="204"/>
      <c r="N49" s="67"/>
      <c r="O49" s="71" t="s">
        <v>33</v>
      </c>
      <c r="P49" s="86"/>
      <c r="Q49" s="42" t="str">
        <f t="shared" ref="Q49:Q60" si="2">IF(P49="","",$F$37*P49)</f>
        <v/>
      </c>
      <c r="R49" s="145" t="str">
        <f t="shared" ref="R49:R60" si="3">IF(P49="","",$F$39*P49)</f>
        <v/>
      </c>
      <c r="S49" s="145"/>
      <c r="T49" s="42" t="str">
        <f t="shared" ref="T49:T60" si="4">IF(P49="","",$F$40*P49)</f>
        <v/>
      </c>
      <c r="U49" s="42" t="str">
        <f>IF(X65="","",X65)</f>
        <v/>
      </c>
      <c r="V49" s="204" t="str">
        <f>IF(R49="","",R49/Q49)</f>
        <v/>
      </c>
      <c r="W49" s="204"/>
      <c r="X49" s="92" t="str">
        <f t="shared" ref="X49:X60" si="5">IF(U49="","",U49/Q49)</f>
        <v/>
      </c>
      <c r="Y49" s="92" t="str">
        <f>IF(X49="","",(R49+U49)/Q49)</f>
        <v/>
      </c>
      <c r="Z49" s="204" t="str">
        <f>IF(R49="","",R49/($F$39*P49))</f>
        <v/>
      </c>
      <c r="AA49" s="204"/>
      <c r="AB49" s="67"/>
      <c r="AC49" s="71" t="s">
        <v>33</v>
      </c>
      <c r="AD49" s="86"/>
      <c r="AE49" s="42" t="str">
        <f t="shared" ref="AE49:AE60" si="6">IF(AD49="","",$J$37*AD49)</f>
        <v/>
      </c>
      <c r="AF49" s="145" t="str">
        <f t="shared" ref="AF49:AF60" si="7">IF(AD49="","",$J$39*AD49)</f>
        <v/>
      </c>
      <c r="AG49" s="145"/>
      <c r="AH49" s="42" t="str">
        <f t="shared" ref="AH49:AH60" si="8">IF(AD49="","",$J$40*AD49)</f>
        <v/>
      </c>
      <c r="AI49" s="42" t="str">
        <f>IF(AL65="","",AL65)</f>
        <v/>
      </c>
      <c r="AJ49" s="204" t="str">
        <f>IF(AF49="","",AF49/AE49)</f>
        <v/>
      </c>
      <c r="AK49" s="204"/>
      <c r="AL49" s="92" t="str">
        <f t="shared" ref="AL49:AL60" si="9">IF(AI49="","",AI49/AE49)</f>
        <v/>
      </c>
      <c r="AM49" s="92" t="str">
        <f>IF(AL49="","",(AF49+AI49)/AE49)</f>
        <v/>
      </c>
      <c r="AN49" s="204" t="str">
        <f>IF(AF49="","",AF49/($J$39*AD49))</f>
        <v/>
      </c>
      <c r="AO49" s="204"/>
      <c r="AP49" s="67"/>
      <c r="AQ49" s="71" t="s">
        <v>33</v>
      </c>
      <c r="AR49" s="86"/>
      <c r="AS49" s="42" t="str">
        <f t="shared" ref="AS49:AS60" si="10">IF(AR49="","",$N$37*AR49)</f>
        <v/>
      </c>
      <c r="AT49" s="145" t="str">
        <f t="shared" ref="AT49:AT60" si="11">IF(AR49="","",$N$39*AR49)</f>
        <v/>
      </c>
      <c r="AU49" s="145"/>
      <c r="AV49" s="42" t="str">
        <f t="shared" ref="AV49:AV60" si="12">IF(AR49="","",$N$40*AR49)</f>
        <v/>
      </c>
      <c r="AW49" s="42" t="str">
        <f>IF(AZ65="","",AZ65)</f>
        <v/>
      </c>
      <c r="AX49" s="204" t="str">
        <f>IF(AT49="","",AT49/AS49)</f>
        <v/>
      </c>
      <c r="AY49" s="204"/>
      <c r="AZ49" s="92" t="str">
        <f t="shared" ref="AZ49:AZ60" si="13">IF(AW49="","",AW49/AS49)</f>
        <v/>
      </c>
      <c r="BA49" s="92" t="str">
        <f>IF(AZ49="","",(AT49+AW49)/AS49)</f>
        <v/>
      </c>
      <c r="BB49" s="204" t="str">
        <f>IF(AT49="","",AT49/($N$39*AR49))</f>
        <v/>
      </c>
      <c r="BC49" s="204"/>
      <c r="BD49" s="31"/>
    </row>
    <row r="50" spans="1:56" s="17" customFormat="1" ht="20.100000000000001" customHeight="1" x14ac:dyDescent="0.25">
      <c r="A50" s="71" t="s">
        <v>34</v>
      </c>
      <c r="B50" s="86"/>
      <c r="C50" s="42" t="str">
        <f t="shared" ref="C50:C60" si="14">IF(B50="","",$B$37*B50)</f>
        <v/>
      </c>
      <c r="D50" s="145" t="str">
        <f t="shared" ref="D50:D60" si="15">IF(B50="","",$B$39*B50)</f>
        <v/>
      </c>
      <c r="E50" s="145"/>
      <c r="F50" s="42" t="str">
        <f t="shared" ref="F50:F60" si="16">IF(B50="","",$B$40*B50)</f>
        <v/>
      </c>
      <c r="G50" s="42" t="str">
        <f t="shared" ref="G50:G60" si="17">IF(J66="","",J66)</f>
        <v/>
      </c>
      <c r="H50" s="204" t="str">
        <f t="shared" ref="H50:H60" si="18">IF(D50="","",D50/C50)</f>
        <v/>
      </c>
      <c r="I50" s="204"/>
      <c r="J50" s="92" t="str">
        <f t="shared" si="1"/>
        <v/>
      </c>
      <c r="K50" s="92" t="str">
        <f t="shared" ref="K50:K61" si="19">IF(J50="","",(D50+G50)/C50)</f>
        <v/>
      </c>
      <c r="L50" s="204" t="str">
        <f t="shared" ref="L50:L60" si="20">IF(D50="","",D50/($B$39*B50))</f>
        <v/>
      </c>
      <c r="M50" s="204"/>
      <c r="N50" s="67"/>
      <c r="O50" s="71" t="s">
        <v>34</v>
      </c>
      <c r="P50" s="86"/>
      <c r="Q50" s="42" t="str">
        <f t="shared" si="2"/>
        <v/>
      </c>
      <c r="R50" s="145" t="str">
        <f t="shared" si="3"/>
        <v/>
      </c>
      <c r="S50" s="145"/>
      <c r="T50" s="42" t="str">
        <f t="shared" si="4"/>
        <v/>
      </c>
      <c r="U50" s="42" t="str">
        <f t="shared" ref="U50:U60" si="21">IF(X66="","",X66)</f>
        <v/>
      </c>
      <c r="V50" s="204" t="str">
        <f t="shared" ref="V50:V60" si="22">IF(R50="","",R50/Q50)</f>
        <v/>
      </c>
      <c r="W50" s="204"/>
      <c r="X50" s="92" t="str">
        <f t="shared" si="5"/>
        <v/>
      </c>
      <c r="Y50" s="92" t="str">
        <f t="shared" ref="Y50:Y60" si="23">IF(X50="","",(R50+U50)/Q50)</f>
        <v/>
      </c>
      <c r="Z50" s="204" t="str">
        <f t="shared" ref="Z50:Z60" si="24">IF(R50="","",R50/($F$39*P50))</f>
        <v/>
      </c>
      <c r="AA50" s="204"/>
      <c r="AB50" s="67"/>
      <c r="AC50" s="71" t="s">
        <v>34</v>
      </c>
      <c r="AD50" s="86"/>
      <c r="AE50" s="42" t="str">
        <f t="shared" si="6"/>
        <v/>
      </c>
      <c r="AF50" s="145" t="str">
        <f t="shared" si="7"/>
        <v/>
      </c>
      <c r="AG50" s="145"/>
      <c r="AH50" s="42" t="str">
        <f t="shared" si="8"/>
        <v/>
      </c>
      <c r="AI50" s="42" t="str">
        <f t="shared" ref="AI50:AI60" si="25">IF(AL66="","",AL66)</f>
        <v/>
      </c>
      <c r="AJ50" s="204" t="str">
        <f t="shared" ref="AJ50:AJ60" si="26">IF(AF50="","",AF50/AE50)</f>
        <v/>
      </c>
      <c r="AK50" s="204"/>
      <c r="AL50" s="92" t="str">
        <f t="shared" si="9"/>
        <v/>
      </c>
      <c r="AM50" s="92" t="str">
        <f t="shared" ref="AM50:AM60" si="27">IF(AL50="","",(AF50+AI50)/AE50)</f>
        <v/>
      </c>
      <c r="AN50" s="204" t="str">
        <f t="shared" ref="AN50:AN60" si="28">IF(AF50="","",AF50/($J$39*AD50))</f>
        <v/>
      </c>
      <c r="AO50" s="204"/>
      <c r="AP50" s="67"/>
      <c r="AQ50" s="71" t="s">
        <v>34</v>
      </c>
      <c r="AR50" s="86"/>
      <c r="AS50" s="42" t="str">
        <f t="shared" si="10"/>
        <v/>
      </c>
      <c r="AT50" s="145" t="str">
        <f t="shared" si="11"/>
        <v/>
      </c>
      <c r="AU50" s="145"/>
      <c r="AV50" s="42" t="str">
        <f t="shared" si="12"/>
        <v/>
      </c>
      <c r="AW50" s="42" t="str">
        <f t="shared" ref="AW50:AW60" si="29">IF(AZ66="","",AZ66)</f>
        <v/>
      </c>
      <c r="AX50" s="204" t="str">
        <f t="shared" ref="AX50:AX60" si="30">IF(AT50="","",AT50/AS50)</f>
        <v/>
      </c>
      <c r="AY50" s="204"/>
      <c r="AZ50" s="92" t="str">
        <f t="shared" si="13"/>
        <v/>
      </c>
      <c r="BA50" s="92" t="str">
        <f t="shared" ref="BA50:BA60" si="31">IF(AZ50="","",(AT50+AW50)/AS50)</f>
        <v/>
      </c>
      <c r="BB50" s="204" t="str">
        <f t="shared" ref="BB50:BB60" si="32">IF(AT50="","",AT50/($N$39*AR50))</f>
        <v/>
      </c>
      <c r="BC50" s="204"/>
      <c r="BD50" s="31"/>
    </row>
    <row r="51" spans="1:56" s="17" customFormat="1" ht="20.100000000000001" customHeight="1" x14ac:dyDescent="0.25">
      <c r="A51" s="71" t="s">
        <v>35</v>
      </c>
      <c r="B51" s="86"/>
      <c r="C51" s="42" t="str">
        <f t="shared" si="14"/>
        <v/>
      </c>
      <c r="D51" s="145" t="str">
        <f t="shared" si="15"/>
        <v/>
      </c>
      <c r="E51" s="145"/>
      <c r="F51" s="42" t="str">
        <f t="shared" si="16"/>
        <v/>
      </c>
      <c r="G51" s="42" t="str">
        <f t="shared" si="17"/>
        <v/>
      </c>
      <c r="H51" s="204" t="str">
        <f t="shared" si="18"/>
        <v/>
      </c>
      <c r="I51" s="204"/>
      <c r="J51" s="92" t="str">
        <f t="shared" si="1"/>
        <v/>
      </c>
      <c r="K51" s="92" t="str">
        <f t="shared" si="19"/>
        <v/>
      </c>
      <c r="L51" s="204" t="str">
        <f t="shared" si="20"/>
        <v/>
      </c>
      <c r="M51" s="204"/>
      <c r="N51" s="67"/>
      <c r="O51" s="71" t="s">
        <v>35</v>
      </c>
      <c r="P51" s="86"/>
      <c r="Q51" s="42" t="str">
        <f t="shared" si="2"/>
        <v/>
      </c>
      <c r="R51" s="145" t="str">
        <f t="shared" si="3"/>
        <v/>
      </c>
      <c r="S51" s="145"/>
      <c r="T51" s="42" t="str">
        <f t="shared" si="4"/>
        <v/>
      </c>
      <c r="U51" s="42" t="str">
        <f t="shared" si="21"/>
        <v/>
      </c>
      <c r="V51" s="204" t="str">
        <f t="shared" si="22"/>
        <v/>
      </c>
      <c r="W51" s="204"/>
      <c r="X51" s="92" t="str">
        <f t="shared" si="5"/>
        <v/>
      </c>
      <c r="Y51" s="92" t="str">
        <f t="shared" si="23"/>
        <v/>
      </c>
      <c r="Z51" s="204" t="str">
        <f t="shared" si="24"/>
        <v/>
      </c>
      <c r="AA51" s="204"/>
      <c r="AB51" s="67"/>
      <c r="AC51" s="71" t="s">
        <v>35</v>
      </c>
      <c r="AD51" s="86"/>
      <c r="AE51" s="42" t="str">
        <f t="shared" si="6"/>
        <v/>
      </c>
      <c r="AF51" s="145" t="str">
        <f t="shared" si="7"/>
        <v/>
      </c>
      <c r="AG51" s="145"/>
      <c r="AH51" s="42" t="str">
        <f t="shared" si="8"/>
        <v/>
      </c>
      <c r="AI51" s="42" t="str">
        <f t="shared" si="25"/>
        <v/>
      </c>
      <c r="AJ51" s="204" t="str">
        <f t="shared" si="26"/>
        <v/>
      </c>
      <c r="AK51" s="204"/>
      <c r="AL51" s="92" t="str">
        <f t="shared" si="9"/>
        <v/>
      </c>
      <c r="AM51" s="92" t="str">
        <f t="shared" si="27"/>
        <v/>
      </c>
      <c r="AN51" s="204" t="str">
        <f t="shared" si="28"/>
        <v/>
      </c>
      <c r="AO51" s="204"/>
      <c r="AP51" s="67"/>
      <c r="AQ51" s="71" t="s">
        <v>35</v>
      </c>
      <c r="AR51" s="86"/>
      <c r="AS51" s="42" t="str">
        <f t="shared" si="10"/>
        <v/>
      </c>
      <c r="AT51" s="145" t="str">
        <f t="shared" si="11"/>
        <v/>
      </c>
      <c r="AU51" s="145"/>
      <c r="AV51" s="42" t="str">
        <f t="shared" si="12"/>
        <v/>
      </c>
      <c r="AW51" s="42" t="str">
        <f t="shared" si="29"/>
        <v/>
      </c>
      <c r="AX51" s="204" t="str">
        <f t="shared" si="30"/>
        <v/>
      </c>
      <c r="AY51" s="204"/>
      <c r="AZ51" s="92" t="str">
        <f t="shared" si="13"/>
        <v/>
      </c>
      <c r="BA51" s="92" t="str">
        <f t="shared" si="31"/>
        <v/>
      </c>
      <c r="BB51" s="204" t="str">
        <f t="shared" si="32"/>
        <v/>
      </c>
      <c r="BC51" s="204"/>
      <c r="BD51" s="31"/>
    </row>
    <row r="52" spans="1:56" s="17" customFormat="1" ht="20.100000000000001" customHeight="1" x14ac:dyDescent="0.25">
      <c r="A52" s="71" t="s">
        <v>36</v>
      </c>
      <c r="B52" s="86"/>
      <c r="C52" s="42" t="str">
        <f t="shared" si="14"/>
        <v/>
      </c>
      <c r="D52" s="145" t="str">
        <f t="shared" si="15"/>
        <v/>
      </c>
      <c r="E52" s="145"/>
      <c r="F52" s="42" t="str">
        <f t="shared" si="16"/>
        <v/>
      </c>
      <c r="G52" s="42" t="str">
        <f t="shared" si="17"/>
        <v/>
      </c>
      <c r="H52" s="204" t="str">
        <f t="shared" si="18"/>
        <v/>
      </c>
      <c r="I52" s="204"/>
      <c r="J52" s="92" t="str">
        <f t="shared" si="1"/>
        <v/>
      </c>
      <c r="K52" s="92" t="str">
        <f t="shared" si="19"/>
        <v/>
      </c>
      <c r="L52" s="204" t="str">
        <f t="shared" si="20"/>
        <v/>
      </c>
      <c r="M52" s="204"/>
      <c r="N52" s="67"/>
      <c r="O52" s="71" t="s">
        <v>36</v>
      </c>
      <c r="P52" s="86"/>
      <c r="Q52" s="42" t="str">
        <f t="shared" si="2"/>
        <v/>
      </c>
      <c r="R52" s="145" t="str">
        <f t="shared" si="3"/>
        <v/>
      </c>
      <c r="S52" s="145"/>
      <c r="T52" s="42" t="str">
        <f t="shared" si="4"/>
        <v/>
      </c>
      <c r="U52" s="42" t="str">
        <f t="shared" si="21"/>
        <v/>
      </c>
      <c r="V52" s="204" t="str">
        <f t="shared" si="22"/>
        <v/>
      </c>
      <c r="W52" s="204"/>
      <c r="X52" s="92" t="str">
        <f t="shared" si="5"/>
        <v/>
      </c>
      <c r="Y52" s="92" t="str">
        <f t="shared" si="23"/>
        <v/>
      </c>
      <c r="Z52" s="204" t="str">
        <f t="shared" si="24"/>
        <v/>
      </c>
      <c r="AA52" s="204"/>
      <c r="AB52" s="67"/>
      <c r="AC52" s="71" t="s">
        <v>36</v>
      </c>
      <c r="AD52" s="86"/>
      <c r="AE52" s="42" t="str">
        <f t="shared" si="6"/>
        <v/>
      </c>
      <c r="AF52" s="145" t="str">
        <f t="shared" si="7"/>
        <v/>
      </c>
      <c r="AG52" s="145"/>
      <c r="AH52" s="42" t="str">
        <f t="shared" si="8"/>
        <v/>
      </c>
      <c r="AI52" s="42" t="str">
        <f t="shared" si="25"/>
        <v/>
      </c>
      <c r="AJ52" s="204" t="str">
        <f t="shared" si="26"/>
        <v/>
      </c>
      <c r="AK52" s="204"/>
      <c r="AL52" s="92" t="str">
        <f t="shared" si="9"/>
        <v/>
      </c>
      <c r="AM52" s="92" t="str">
        <f t="shared" si="27"/>
        <v/>
      </c>
      <c r="AN52" s="204" t="str">
        <f t="shared" si="28"/>
        <v/>
      </c>
      <c r="AO52" s="204"/>
      <c r="AP52" s="67"/>
      <c r="AQ52" s="71" t="s">
        <v>36</v>
      </c>
      <c r="AR52" s="86"/>
      <c r="AS52" s="42" t="str">
        <f t="shared" si="10"/>
        <v/>
      </c>
      <c r="AT52" s="145" t="str">
        <f t="shared" si="11"/>
        <v/>
      </c>
      <c r="AU52" s="145"/>
      <c r="AV52" s="42" t="str">
        <f t="shared" si="12"/>
        <v/>
      </c>
      <c r="AW52" s="42" t="str">
        <f t="shared" si="29"/>
        <v/>
      </c>
      <c r="AX52" s="204" t="str">
        <f t="shared" si="30"/>
        <v/>
      </c>
      <c r="AY52" s="204"/>
      <c r="AZ52" s="92" t="str">
        <f t="shared" si="13"/>
        <v/>
      </c>
      <c r="BA52" s="92" t="str">
        <f t="shared" si="31"/>
        <v/>
      </c>
      <c r="BB52" s="204" t="str">
        <f t="shared" si="32"/>
        <v/>
      </c>
      <c r="BC52" s="204"/>
      <c r="BD52" s="31"/>
    </row>
    <row r="53" spans="1:56" s="17" customFormat="1" ht="20.100000000000001" customHeight="1" x14ac:dyDescent="0.25">
      <c r="A53" s="71" t="s">
        <v>37</v>
      </c>
      <c r="B53" s="86"/>
      <c r="C53" s="42" t="str">
        <f t="shared" si="14"/>
        <v/>
      </c>
      <c r="D53" s="145" t="str">
        <f t="shared" si="15"/>
        <v/>
      </c>
      <c r="E53" s="145"/>
      <c r="F53" s="42" t="str">
        <f t="shared" si="16"/>
        <v/>
      </c>
      <c r="G53" s="42" t="str">
        <f t="shared" si="17"/>
        <v/>
      </c>
      <c r="H53" s="204" t="str">
        <f t="shared" si="18"/>
        <v/>
      </c>
      <c r="I53" s="204"/>
      <c r="J53" s="92" t="str">
        <f t="shared" si="1"/>
        <v/>
      </c>
      <c r="K53" s="92" t="str">
        <f t="shared" si="19"/>
        <v/>
      </c>
      <c r="L53" s="204" t="str">
        <f t="shared" si="20"/>
        <v/>
      </c>
      <c r="M53" s="204"/>
      <c r="N53" s="67"/>
      <c r="O53" s="71" t="s">
        <v>37</v>
      </c>
      <c r="P53" s="86"/>
      <c r="Q53" s="42" t="str">
        <f t="shared" si="2"/>
        <v/>
      </c>
      <c r="R53" s="145" t="str">
        <f t="shared" si="3"/>
        <v/>
      </c>
      <c r="S53" s="145"/>
      <c r="T53" s="42" t="str">
        <f t="shared" si="4"/>
        <v/>
      </c>
      <c r="U53" s="42" t="str">
        <f t="shared" si="21"/>
        <v/>
      </c>
      <c r="V53" s="204" t="str">
        <f t="shared" si="22"/>
        <v/>
      </c>
      <c r="W53" s="204"/>
      <c r="X53" s="92" t="str">
        <f t="shared" si="5"/>
        <v/>
      </c>
      <c r="Y53" s="92" t="str">
        <f t="shared" si="23"/>
        <v/>
      </c>
      <c r="Z53" s="204" t="str">
        <f t="shared" si="24"/>
        <v/>
      </c>
      <c r="AA53" s="204"/>
      <c r="AB53" s="67"/>
      <c r="AC53" s="71" t="s">
        <v>37</v>
      </c>
      <c r="AD53" s="86"/>
      <c r="AE53" s="42" t="str">
        <f t="shared" si="6"/>
        <v/>
      </c>
      <c r="AF53" s="145" t="str">
        <f t="shared" si="7"/>
        <v/>
      </c>
      <c r="AG53" s="145"/>
      <c r="AH53" s="42" t="str">
        <f t="shared" si="8"/>
        <v/>
      </c>
      <c r="AI53" s="42" t="str">
        <f t="shared" si="25"/>
        <v/>
      </c>
      <c r="AJ53" s="204" t="str">
        <f t="shared" si="26"/>
        <v/>
      </c>
      <c r="AK53" s="204"/>
      <c r="AL53" s="92" t="str">
        <f t="shared" si="9"/>
        <v/>
      </c>
      <c r="AM53" s="92" t="str">
        <f t="shared" si="27"/>
        <v/>
      </c>
      <c r="AN53" s="204" t="str">
        <f t="shared" si="28"/>
        <v/>
      </c>
      <c r="AO53" s="204"/>
      <c r="AP53" s="67"/>
      <c r="AQ53" s="71" t="s">
        <v>37</v>
      </c>
      <c r="AR53" s="86"/>
      <c r="AS53" s="42" t="str">
        <f t="shared" si="10"/>
        <v/>
      </c>
      <c r="AT53" s="145" t="str">
        <f t="shared" si="11"/>
        <v/>
      </c>
      <c r="AU53" s="145"/>
      <c r="AV53" s="42" t="str">
        <f t="shared" si="12"/>
        <v/>
      </c>
      <c r="AW53" s="42" t="str">
        <f t="shared" si="29"/>
        <v/>
      </c>
      <c r="AX53" s="204" t="str">
        <f t="shared" si="30"/>
        <v/>
      </c>
      <c r="AY53" s="204"/>
      <c r="AZ53" s="92" t="str">
        <f t="shared" si="13"/>
        <v/>
      </c>
      <c r="BA53" s="92" t="str">
        <f t="shared" si="31"/>
        <v/>
      </c>
      <c r="BB53" s="204" t="str">
        <f t="shared" si="32"/>
        <v/>
      </c>
      <c r="BC53" s="204"/>
      <c r="BD53" s="31"/>
    </row>
    <row r="54" spans="1:56" s="17" customFormat="1" ht="20.100000000000001" customHeight="1" x14ac:dyDescent="0.25">
      <c r="A54" s="71" t="s">
        <v>38</v>
      </c>
      <c r="B54" s="86"/>
      <c r="C54" s="42" t="str">
        <f t="shared" si="14"/>
        <v/>
      </c>
      <c r="D54" s="145" t="str">
        <f t="shared" si="15"/>
        <v/>
      </c>
      <c r="E54" s="145"/>
      <c r="F54" s="42" t="str">
        <f t="shared" si="16"/>
        <v/>
      </c>
      <c r="G54" s="42" t="str">
        <f t="shared" si="17"/>
        <v/>
      </c>
      <c r="H54" s="204" t="str">
        <f t="shared" si="18"/>
        <v/>
      </c>
      <c r="I54" s="204"/>
      <c r="J54" s="92" t="str">
        <f t="shared" si="1"/>
        <v/>
      </c>
      <c r="K54" s="92" t="str">
        <f t="shared" si="19"/>
        <v/>
      </c>
      <c r="L54" s="204" t="str">
        <f t="shared" si="20"/>
        <v/>
      </c>
      <c r="M54" s="204"/>
      <c r="N54" s="67"/>
      <c r="O54" s="71" t="s">
        <v>38</v>
      </c>
      <c r="P54" s="86"/>
      <c r="Q54" s="42" t="str">
        <f t="shared" si="2"/>
        <v/>
      </c>
      <c r="R54" s="145" t="str">
        <f t="shared" si="3"/>
        <v/>
      </c>
      <c r="S54" s="145"/>
      <c r="T54" s="42" t="str">
        <f t="shared" si="4"/>
        <v/>
      </c>
      <c r="U54" s="42" t="str">
        <f t="shared" si="21"/>
        <v/>
      </c>
      <c r="V54" s="204" t="str">
        <f t="shared" si="22"/>
        <v/>
      </c>
      <c r="W54" s="204"/>
      <c r="X54" s="92" t="str">
        <f t="shared" si="5"/>
        <v/>
      </c>
      <c r="Y54" s="92" t="str">
        <f t="shared" si="23"/>
        <v/>
      </c>
      <c r="Z54" s="204" t="str">
        <f t="shared" si="24"/>
        <v/>
      </c>
      <c r="AA54" s="204"/>
      <c r="AB54" s="67"/>
      <c r="AC54" s="71" t="s">
        <v>38</v>
      </c>
      <c r="AD54" s="86"/>
      <c r="AE54" s="42" t="str">
        <f t="shared" si="6"/>
        <v/>
      </c>
      <c r="AF54" s="145" t="str">
        <f t="shared" si="7"/>
        <v/>
      </c>
      <c r="AG54" s="145"/>
      <c r="AH54" s="42" t="str">
        <f t="shared" si="8"/>
        <v/>
      </c>
      <c r="AI54" s="42" t="str">
        <f t="shared" si="25"/>
        <v/>
      </c>
      <c r="AJ54" s="204" t="str">
        <f t="shared" si="26"/>
        <v/>
      </c>
      <c r="AK54" s="204"/>
      <c r="AL54" s="92" t="str">
        <f t="shared" si="9"/>
        <v/>
      </c>
      <c r="AM54" s="92" t="str">
        <f t="shared" si="27"/>
        <v/>
      </c>
      <c r="AN54" s="204" t="str">
        <f t="shared" si="28"/>
        <v/>
      </c>
      <c r="AO54" s="204"/>
      <c r="AP54" s="67"/>
      <c r="AQ54" s="71" t="s">
        <v>38</v>
      </c>
      <c r="AR54" s="86"/>
      <c r="AS54" s="42" t="str">
        <f t="shared" si="10"/>
        <v/>
      </c>
      <c r="AT54" s="145" t="str">
        <f t="shared" si="11"/>
        <v/>
      </c>
      <c r="AU54" s="145"/>
      <c r="AV54" s="42" t="str">
        <f t="shared" si="12"/>
        <v/>
      </c>
      <c r="AW54" s="42" t="str">
        <f t="shared" si="29"/>
        <v/>
      </c>
      <c r="AX54" s="204" t="str">
        <f t="shared" si="30"/>
        <v/>
      </c>
      <c r="AY54" s="204"/>
      <c r="AZ54" s="92" t="str">
        <f t="shared" si="13"/>
        <v/>
      </c>
      <c r="BA54" s="92" t="str">
        <f t="shared" si="31"/>
        <v/>
      </c>
      <c r="BB54" s="204" t="str">
        <f t="shared" si="32"/>
        <v/>
      </c>
      <c r="BC54" s="204"/>
      <c r="BD54" s="31"/>
    </row>
    <row r="55" spans="1:56" s="17" customFormat="1" ht="20.100000000000001" customHeight="1" x14ac:dyDescent="0.25">
      <c r="A55" s="71" t="s">
        <v>39</v>
      </c>
      <c r="B55" s="86"/>
      <c r="C55" s="42" t="str">
        <f t="shared" si="14"/>
        <v/>
      </c>
      <c r="D55" s="145" t="str">
        <f t="shared" si="15"/>
        <v/>
      </c>
      <c r="E55" s="145"/>
      <c r="F55" s="42" t="str">
        <f t="shared" si="16"/>
        <v/>
      </c>
      <c r="G55" s="42" t="str">
        <f t="shared" si="17"/>
        <v/>
      </c>
      <c r="H55" s="204" t="str">
        <f t="shared" si="18"/>
        <v/>
      </c>
      <c r="I55" s="204"/>
      <c r="J55" s="92" t="str">
        <f t="shared" si="1"/>
        <v/>
      </c>
      <c r="K55" s="92" t="str">
        <f t="shared" si="19"/>
        <v/>
      </c>
      <c r="L55" s="204" t="str">
        <f t="shared" si="20"/>
        <v/>
      </c>
      <c r="M55" s="204"/>
      <c r="N55" s="67"/>
      <c r="O55" s="71" t="s">
        <v>39</v>
      </c>
      <c r="P55" s="86"/>
      <c r="Q55" s="42" t="str">
        <f t="shared" si="2"/>
        <v/>
      </c>
      <c r="R55" s="145" t="str">
        <f t="shared" si="3"/>
        <v/>
      </c>
      <c r="S55" s="145"/>
      <c r="T55" s="42" t="str">
        <f t="shared" si="4"/>
        <v/>
      </c>
      <c r="U55" s="42" t="str">
        <f t="shared" si="21"/>
        <v/>
      </c>
      <c r="V55" s="204" t="str">
        <f t="shared" si="22"/>
        <v/>
      </c>
      <c r="W55" s="204"/>
      <c r="X55" s="92" t="str">
        <f t="shared" si="5"/>
        <v/>
      </c>
      <c r="Y55" s="92" t="str">
        <f t="shared" si="23"/>
        <v/>
      </c>
      <c r="Z55" s="204" t="str">
        <f t="shared" si="24"/>
        <v/>
      </c>
      <c r="AA55" s="204"/>
      <c r="AB55" s="67"/>
      <c r="AC55" s="71" t="s">
        <v>39</v>
      </c>
      <c r="AD55" s="86"/>
      <c r="AE55" s="42" t="str">
        <f t="shared" si="6"/>
        <v/>
      </c>
      <c r="AF55" s="145" t="str">
        <f t="shared" si="7"/>
        <v/>
      </c>
      <c r="AG55" s="145"/>
      <c r="AH55" s="42" t="str">
        <f t="shared" si="8"/>
        <v/>
      </c>
      <c r="AI55" s="42" t="str">
        <f t="shared" si="25"/>
        <v/>
      </c>
      <c r="AJ55" s="204" t="str">
        <f t="shared" si="26"/>
        <v/>
      </c>
      <c r="AK55" s="204"/>
      <c r="AL55" s="92" t="str">
        <f t="shared" si="9"/>
        <v/>
      </c>
      <c r="AM55" s="92" t="str">
        <f t="shared" si="27"/>
        <v/>
      </c>
      <c r="AN55" s="204" t="str">
        <f t="shared" si="28"/>
        <v/>
      </c>
      <c r="AO55" s="204"/>
      <c r="AP55" s="67"/>
      <c r="AQ55" s="71" t="s">
        <v>39</v>
      </c>
      <c r="AR55" s="86"/>
      <c r="AS55" s="42" t="str">
        <f t="shared" si="10"/>
        <v/>
      </c>
      <c r="AT55" s="145" t="str">
        <f t="shared" si="11"/>
        <v/>
      </c>
      <c r="AU55" s="145"/>
      <c r="AV55" s="42" t="str">
        <f t="shared" si="12"/>
        <v/>
      </c>
      <c r="AW55" s="42" t="str">
        <f t="shared" si="29"/>
        <v/>
      </c>
      <c r="AX55" s="204" t="str">
        <f t="shared" si="30"/>
        <v/>
      </c>
      <c r="AY55" s="204"/>
      <c r="AZ55" s="92" t="str">
        <f t="shared" si="13"/>
        <v/>
      </c>
      <c r="BA55" s="92" t="str">
        <f t="shared" si="31"/>
        <v/>
      </c>
      <c r="BB55" s="204" t="str">
        <f t="shared" si="32"/>
        <v/>
      </c>
      <c r="BC55" s="204"/>
      <c r="BD55" s="31"/>
    </row>
    <row r="56" spans="1:56" s="17" customFormat="1" ht="20.100000000000001" customHeight="1" x14ac:dyDescent="0.25">
      <c r="A56" s="71" t="s">
        <v>40</v>
      </c>
      <c r="B56" s="86"/>
      <c r="C56" s="42" t="str">
        <f t="shared" si="14"/>
        <v/>
      </c>
      <c r="D56" s="145" t="str">
        <f t="shared" si="15"/>
        <v/>
      </c>
      <c r="E56" s="145"/>
      <c r="F56" s="42" t="str">
        <f t="shared" si="16"/>
        <v/>
      </c>
      <c r="G56" s="42" t="str">
        <f t="shared" si="17"/>
        <v/>
      </c>
      <c r="H56" s="204" t="str">
        <f t="shared" si="18"/>
        <v/>
      </c>
      <c r="I56" s="204"/>
      <c r="J56" s="92" t="str">
        <f t="shared" si="1"/>
        <v/>
      </c>
      <c r="K56" s="92" t="str">
        <f t="shared" si="19"/>
        <v/>
      </c>
      <c r="L56" s="204" t="str">
        <f t="shared" si="20"/>
        <v/>
      </c>
      <c r="M56" s="204"/>
      <c r="N56" s="67"/>
      <c r="O56" s="71" t="s">
        <v>40</v>
      </c>
      <c r="P56" s="86"/>
      <c r="Q56" s="42" t="str">
        <f t="shared" si="2"/>
        <v/>
      </c>
      <c r="R56" s="145" t="str">
        <f t="shared" si="3"/>
        <v/>
      </c>
      <c r="S56" s="145"/>
      <c r="T56" s="42" t="str">
        <f t="shared" si="4"/>
        <v/>
      </c>
      <c r="U56" s="42" t="str">
        <f t="shared" si="21"/>
        <v/>
      </c>
      <c r="V56" s="204" t="str">
        <f t="shared" si="22"/>
        <v/>
      </c>
      <c r="W56" s="204"/>
      <c r="X56" s="92" t="str">
        <f t="shared" si="5"/>
        <v/>
      </c>
      <c r="Y56" s="92" t="str">
        <f t="shared" si="23"/>
        <v/>
      </c>
      <c r="Z56" s="204" t="str">
        <f t="shared" si="24"/>
        <v/>
      </c>
      <c r="AA56" s="204"/>
      <c r="AB56" s="67"/>
      <c r="AC56" s="71" t="s">
        <v>40</v>
      </c>
      <c r="AD56" s="86"/>
      <c r="AE56" s="42" t="str">
        <f t="shared" si="6"/>
        <v/>
      </c>
      <c r="AF56" s="145" t="str">
        <f t="shared" si="7"/>
        <v/>
      </c>
      <c r="AG56" s="145"/>
      <c r="AH56" s="42" t="str">
        <f t="shared" si="8"/>
        <v/>
      </c>
      <c r="AI56" s="42" t="str">
        <f t="shared" si="25"/>
        <v/>
      </c>
      <c r="AJ56" s="204" t="str">
        <f t="shared" si="26"/>
        <v/>
      </c>
      <c r="AK56" s="204"/>
      <c r="AL56" s="92" t="str">
        <f t="shared" si="9"/>
        <v/>
      </c>
      <c r="AM56" s="92" t="str">
        <f t="shared" si="27"/>
        <v/>
      </c>
      <c r="AN56" s="204" t="str">
        <f t="shared" si="28"/>
        <v/>
      </c>
      <c r="AO56" s="204"/>
      <c r="AP56" s="67"/>
      <c r="AQ56" s="71" t="s">
        <v>40</v>
      </c>
      <c r="AR56" s="86"/>
      <c r="AS56" s="42" t="str">
        <f t="shared" si="10"/>
        <v/>
      </c>
      <c r="AT56" s="145" t="str">
        <f t="shared" si="11"/>
        <v/>
      </c>
      <c r="AU56" s="145"/>
      <c r="AV56" s="42" t="str">
        <f t="shared" si="12"/>
        <v/>
      </c>
      <c r="AW56" s="42" t="str">
        <f t="shared" si="29"/>
        <v/>
      </c>
      <c r="AX56" s="204" t="str">
        <f t="shared" si="30"/>
        <v/>
      </c>
      <c r="AY56" s="204"/>
      <c r="AZ56" s="92" t="str">
        <f t="shared" si="13"/>
        <v/>
      </c>
      <c r="BA56" s="92" t="str">
        <f t="shared" si="31"/>
        <v/>
      </c>
      <c r="BB56" s="204" t="str">
        <f t="shared" si="32"/>
        <v/>
      </c>
      <c r="BC56" s="204"/>
      <c r="BD56" s="31"/>
    </row>
    <row r="57" spans="1:56" s="17" customFormat="1" ht="20.100000000000001" customHeight="1" x14ac:dyDescent="0.25">
      <c r="A57" s="71" t="s">
        <v>41</v>
      </c>
      <c r="B57" s="86"/>
      <c r="C57" s="42" t="str">
        <f t="shared" si="14"/>
        <v/>
      </c>
      <c r="D57" s="145" t="str">
        <f t="shared" si="15"/>
        <v/>
      </c>
      <c r="E57" s="145"/>
      <c r="F57" s="42" t="str">
        <f t="shared" si="16"/>
        <v/>
      </c>
      <c r="G57" s="42" t="str">
        <f t="shared" si="17"/>
        <v/>
      </c>
      <c r="H57" s="204" t="str">
        <f t="shared" si="18"/>
        <v/>
      </c>
      <c r="I57" s="204"/>
      <c r="J57" s="92" t="str">
        <f t="shared" si="1"/>
        <v/>
      </c>
      <c r="K57" s="92" t="str">
        <f t="shared" si="19"/>
        <v/>
      </c>
      <c r="L57" s="204" t="str">
        <f t="shared" si="20"/>
        <v/>
      </c>
      <c r="M57" s="204"/>
      <c r="N57" s="67"/>
      <c r="O57" s="71" t="s">
        <v>41</v>
      </c>
      <c r="P57" s="86"/>
      <c r="Q57" s="42" t="str">
        <f t="shared" si="2"/>
        <v/>
      </c>
      <c r="R57" s="145" t="str">
        <f t="shared" si="3"/>
        <v/>
      </c>
      <c r="S57" s="145"/>
      <c r="T57" s="42" t="str">
        <f t="shared" si="4"/>
        <v/>
      </c>
      <c r="U57" s="42" t="str">
        <f t="shared" si="21"/>
        <v/>
      </c>
      <c r="V57" s="204" t="str">
        <f t="shared" si="22"/>
        <v/>
      </c>
      <c r="W57" s="204"/>
      <c r="X57" s="92" t="str">
        <f t="shared" si="5"/>
        <v/>
      </c>
      <c r="Y57" s="92" t="str">
        <f t="shared" si="23"/>
        <v/>
      </c>
      <c r="Z57" s="204" t="str">
        <f t="shared" si="24"/>
        <v/>
      </c>
      <c r="AA57" s="204"/>
      <c r="AB57" s="67"/>
      <c r="AC57" s="71" t="s">
        <v>41</v>
      </c>
      <c r="AD57" s="86"/>
      <c r="AE57" s="42" t="str">
        <f t="shared" si="6"/>
        <v/>
      </c>
      <c r="AF57" s="145" t="str">
        <f t="shared" si="7"/>
        <v/>
      </c>
      <c r="AG57" s="145"/>
      <c r="AH57" s="42" t="str">
        <f t="shared" si="8"/>
        <v/>
      </c>
      <c r="AI57" s="42" t="str">
        <f t="shared" si="25"/>
        <v/>
      </c>
      <c r="AJ57" s="204" t="str">
        <f t="shared" si="26"/>
        <v/>
      </c>
      <c r="AK57" s="204"/>
      <c r="AL57" s="92" t="str">
        <f t="shared" si="9"/>
        <v/>
      </c>
      <c r="AM57" s="92" t="str">
        <f t="shared" si="27"/>
        <v/>
      </c>
      <c r="AN57" s="204" t="str">
        <f t="shared" si="28"/>
        <v/>
      </c>
      <c r="AO57" s="204"/>
      <c r="AP57" s="67"/>
      <c r="AQ57" s="71" t="s">
        <v>41</v>
      </c>
      <c r="AR57" s="86"/>
      <c r="AS57" s="42" t="str">
        <f t="shared" si="10"/>
        <v/>
      </c>
      <c r="AT57" s="145" t="str">
        <f t="shared" si="11"/>
        <v/>
      </c>
      <c r="AU57" s="145"/>
      <c r="AV57" s="42" t="str">
        <f t="shared" si="12"/>
        <v/>
      </c>
      <c r="AW57" s="42" t="str">
        <f t="shared" si="29"/>
        <v/>
      </c>
      <c r="AX57" s="204" t="str">
        <f t="shared" si="30"/>
        <v/>
      </c>
      <c r="AY57" s="204"/>
      <c r="AZ57" s="92" t="str">
        <f t="shared" si="13"/>
        <v/>
      </c>
      <c r="BA57" s="92" t="str">
        <f t="shared" si="31"/>
        <v/>
      </c>
      <c r="BB57" s="204" t="str">
        <f t="shared" si="32"/>
        <v/>
      </c>
      <c r="BC57" s="204"/>
      <c r="BD57" s="31"/>
    </row>
    <row r="58" spans="1:56" s="17" customFormat="1" ht="20.100000000000001" customHeight="1" x14ac:dyDescent="0.25">
      <c r="A58" s="71" t="s">
        <v>42</v>
      </c>
      <c r="B58" s="86"/>
      <c r="C58" s="42" t="str">
        <f t="shared" si="14"/>
        <v/>
      </c>
      <c r="D58" s="145" t="str">
        <f t="shared" si="15"/>
        <v/>
      </c>
      <c r="E58" s="145"/>
      <c r="F58" s="42" t="str">
        <f t="shared" si="16"/>
        <v/>
      </c>
      <c r="G58" s="42" t="str">
        <f t="shared" si="17"/>
        <v/>
      </c>
      <c r="H58" s="204" t="str">
        <f t="shared" si="18"/>
        <v/>
      </c>
      <c r="I58" s="204"/>
      <c r="J58" s="92" t="str">
        <f t="shared" si="1"/>
        <v/>
      </c>
      <c r="K58" s="92" t="str">
        <f t="shared" si="19"/>
        <v/>
      </c>
      <c r="L58" s="204" t="str">
        <f t="shared" si="20"/>
        <v/>
      </c>
      <c r="M58" s="204"/>
      <c r="N58" s="67"/>
      <c r="O58" s="71" t="s">
        <v>42</v>
      </c>
      <c r="P58" s="86"/>
      <c r="Q58" s="42" t="str">
        <f t="shared" si="2"/>
        <v/>
      </c>
      <c r="R58" s="145" t="str">
        <f t="shared" si="3"/>
        <v/>
      </c>
      <c r="S58" s="145"/>
      <c r="T58" s="42" t="str">
        <f t="shared" si="4"/>
        <v/>
      </c>
      <c r="U58" s="42" t="str">
        <f t="shared" si="21"/>
        <v/>
      </c>
      <c r="V58" s="204" t="str">
        <f t="shared" si="22"/>
        <v/>
      </c>
      <c r="W58" s="204"/>
      <c r="X58" s="92" t="str">
        <f t="shared" si="5"/>
        <v/>
      </c>
      <c r="Y58" s="92" t="str">
        <f t="shared" si="23"/>
        <v/>
      </c>
      <c r="Z58" s="204" t="str">
        <f t="shared" si="24"/>
        <v/>
      </c>
      <c r="AA58" s="204"/>
      <c r="AB58" s="67"/>
      <c r="AC58" s="71" t="s">
        <v>42</v>
      </c>
      <c r="AD58" s="86"/>
      <c r="AE58" s="42" t="str">
        <f t="shared" si="6"/>
        <v/>
      </c>
      <c r="AF58" s="145" t="str">
        <f t="shared" si="7"/>
        <v/>
      </c>
      <c r="AG58" s="145"/>
      <c r="AH58" s="42" t="str">
        <f t="shared" si="8"/>
        <v/>
      </c>
      <c r="AI58" s="42" t="str">
        <f t="shared" si="25"/>
        <v/>
      </c>
      <c r="AJ58" s="204" t="str">
        <f t="shared" si="26"/>
        <v/>
      </c>
      <c r="AK58" s="204"/>
      <c r="AL58" s="92" t="str">
        <f t="shared" si="9"/>
        <v/>
      </c>
      <c r="AM58" s="92" t="str">
        <f t="shared" si="27"/>
        <v/>
      </c>
      <c r="AN58" s="204" t="str">
        <f t="shared" si="28"/>
        <v/>
      </c>
      <c r="AO58" s="204"/>
      <c r="AP58" s="67"/>
      <c r="AQ58" s="71" t="s">
        <v>42</v>
      </c>
      <c r="AR58" s="86"/>
      <c r="AS58" s="42" t="str">
        <f t="shared" si="10"/>
        <v/>
      </c>
      <c r="AT58" s="145" t="str">
        <f t="shared" si="11"/>
        <v/>
      </c>
      <c r="AU58" s="145"/>
      <c r="AV58" s="42" t="str">
        <f t="shared" si="12"/>
        <v/>
      </c>
      <c r="AW58" s="42" t="str">
        <f t="shared" si="29"/>
        <v/>
      </c>
      <c r="AX58" s="204" t="str">
        <f t="shared" si="30"/>
        <v/>
      </c>
      <c r="AY58" s="204"/>
      <c r="AZ58" s="92" t="str">
        <f t="shared" si="13"/>
        <v/>
      </c>
      <c r="BA58" s="92" t="str">
        <f t="shared" si="31"/>
        <v/>
      </c>
      <c r="BB58" s="204" t="str">
        <f t="shared" si="32"/>
        <v/>
      </c>
      <c r="BC58" s="204"/>
      <c r="BD58" s="31"/>
    </row>
    <row r="59" spans="1:56" s="17" customFormat="1" ht="20.100000000000001" customHeight="1" x14ac:dyDescent="0.25">
      <c r="A59" s="71" t="s">
        <v>43</v>
      </c>
      <c r="B59" s="86"/>
      <c r="C59" s="42" t="str">
        <f t="shared" si="14"/>
        <v/>
      </c>
      <c r="D59" s="145" t="str">
        <f t="shared" si="15"/>
        <v/>
      </c>
      <c r="E59" s="145"/>
      <c r="F59" s="42" t="str">
        <f t="shared" si="16"/>
        <v/>
      </c>
      <c r="G59" s="42" t="str">
        <f t="shared" si="17"/>
        <v/>
      </c>
      <c r="H59" s="204" t="str">
        <f t="shared" si="18"/>
        <v/>
      </c>
      <c r="I59" s="204"/>
      <c r="J59" s="92" t="str">
        <f t="shared" si="1"/>
        <v/>
      </c>
      <c r="K59" s="92" t="str">
        <f t="shared" si="19"/>
        <v/>
      </c>
      <c r="L59" s="204" t="str">
        <f t="shared" si="20"/>
        <v/>
      </c>
      <c r="M59" s="204"/>
      <c r="N59" s="67"/>
      <c r="O59" s="71" t="s">
        <v>43</v>
      </c>
      <c r="P59" s="86"/>
      <c r="Q59" s="42" t="str">
        <f t="shared" si="2"/>
        <v/>
      </c>
      <c r="R59" s="145" t="str">
        <f t="shared" si="3"/>
        <v/>
      </c>
      <c r="S59" s="145"/>
      <c r="T59" s="42" t="str">
        <f t="shared" si="4"/>
        <v/>
      </c>
      <c r="U59" s="42" t="str">
        <f t="shared" si="21"/>
        <v/>
      </c>
      <c r="V59" s="204" t="str">
        <f t="shared" si="22"/>
        <v/>
      </c>
      <c r="W59" s="204"/>
      <c r="X59" s="92" t="str">
        <f t="shared" si="5"/>
        <v/>
      </c>
      <c r="Y59" s="92" t="str">
        <f t="shared" si="23"/>
        <v/>
      </c>
      <c r="Z59" s="204" t="str">
        <f t="shared" si="24"/>
        <v/>
      </c>
      <c r="AA59" s="204"/>
      <c r="AB59" s="67"/>
      <c r="AC59" s="71" t="s">
        <v>43</v>
      </c>
      <c r="AD59" s="86"/>
      <c r="AE59" s="42" t="str">
        <f t="shared" si="6"/>
        <v/>
      </c>
      <c r="AF59" s="145" t="str">
        <f t="shared" si="7"/>
        <v/>
      </c>
      <c r="AG59" s="145"/>
      <c r="AH59" s="42" t="str">
        <f t="shared" si="8"/>
        <v/>
      </c>
      <c r="AI59" s="42" t="str">
        <f t="shared" si="25"/>
        <v/>
      </c>
      <c r="AJ59" s="204" t="str">
        <f t="shared" si="26"/>
        <v/>
      </c>
      <c r="AK59" s="204"/>
      <c r="AL59" s="92" t="str">
        <f t="shared" si="9"/>
        <v/>
      </c>
      <c r="AM59" s="92" t="str">
        <f t="shared" si="27"/>
        <v/>
      </c>
      <c r="AN59" s="204" t="str">
        <f t="shared" si="28"/>
        <v/>
      </c>
      <c r="AO59" s="204"/>
      <c r="AP59" s="67"/>
      <c r="AQ59" s="71" t="s">
        <v>43</v>
      </c>
      <c r="AR59" s="86"/>
      <c r="AS59" s="42" t="str">
        <f t="shared" si="10"/>
        <v/>
      </c>
      <c r="AT59" s="145" t="str">
        <f t="shared" si="11"/>
        <v/>
      </c>
      <c r="AU59" s="145"/>
      <c r="AV59" s="42" t="str">
        <f t="shared" si="12"/>
        <v/>
      </c>
      <c r="AW59" s="42" t="str">
        <f t="shared" si="29"/>
        <v/>
      </c>
      <c r="AX59" s="204" t="str">
        <f t="shared" si="30"/>
        <v/>
      </c>
      <c r="AY59" s="204"/>
      <c r="AZ59" s="92" t="str">
        <f t="shared" si="13"/>
        <v/>
      </c>
      <c r="BA59" s="92" t="str">
        <f t="shared" si="31"/>
        <v/>
      </c>
      <c r="BB59" s="204" t="str">
        <f t="shared" si="32"/>
        <v/>
      </c>
      <c r="BC59" s="204"/>
      <c r="BD59" s="31"/>
    </row>
    <row r="60" spans="1:56" s="17" customFormat="1" ht="20.100000000000001" customHeight="1" thickBot="1" x14ac:dyDescent="0.3">
      <c r="A60" s="72" t="s">
        <v>44</v>
      </c>
      <c r="B60" s="87"/>
      <c r="C60" s="73" t="str">
        <f t="shared" si="14"/>
        <v/>
      </c>
      <c r="D60" s="191" t="str">
        <f t="shared" si="15"/>
        <v/>
      </c>
      <c r="E60" s="191"/>
      <c r="F60" s="73" t="str">
        <f t="shared" si="16"/>
        <v/>
      </c>
      <c r="G60" s="73" t="str">
        <f t="shared" si="17"/>
        <v/>
      </c>
      <c r="H60" s="202" t="str">
        <f t="shared" si="18"/>
        <v/>
      </c>
      <c r="I60" s="202"/>
      <c r="J60" s="93" t="str">
        <f t="shared" si="1"/>
        <v/>
      </c>
      <c r="K60" s="93" t="str">
        <f t="shared" si="19"/>
        <v/>
      </c>
      <c r="L60" s="202" t="str">
        <f t="shared" si="20"/>
        <v/>
      </c>
      <c r="M60" s="202"/>
      <c r="N60" s="67"/>
      <c r="O60" s="72" t="s">
        <v>44</v>
      </c>
      <c r="P60" s="87"/>
      <c r="Q60" s="73" t="str">
        <f t="shared" si="2"/>
        <v/>
      </c>
      <c r="R60" s="191" t="str">
        <f t="shared" si="3"/>
        <v/>
      </c>
      <c r="S60" s="191"/>
      <c r="T60" s="73" t="str">
        <f t="shared" si="4"/>
        <v/>
      </c>
      <c r="U60" s="73" t="str">
        <f t="shared" si="21"/>
        <v/>
      </c>
      <c r="V60" s="202" t="str">
        <f t="shared" si="22"/>
        <v/>
      </c>
      <c r="W60" s="202"/>
      <c r="X60" s="93" t="str">
        <f t="shared" si="5"/>
        <v/>
      </c>
      <c r="Y60" s="93" t="str">
        <f t="shared" si="23"/>
        <v/>
      </c>
      <c r="Z60" s="202" t="str">
        <f t="shared" si="24"/>
        <v/>
      </c>
      <c r="AA60" s="202"/>
      <c r="AB60" s="67"/>
      <c r="AC60" s="72" t="s">
        <v>44</v>
      </c>
      <c r="AD60" s="87"/>
      <c r="AE60" s="73" t="str">
        <f t="shared" si="6"/>
        <v/>
      </c>
      <c r="AF60" s="191" t="str">
        <f t="shared" si="7"/>
        <v/>
      </c>
      <c r="AG60" s="191"/>
      <c r="AH60" s="73" t="str">
        <f t="shared" si="8"/>
        <v/>
      </c>
      <c r="AI60" s="73" t="str">
        <f t="shared" si="25"/>
        <v/>
      </c>
      <c r="AJ60" s="202" t="str">
        <f t="shared" si="26"/>
        <v/>
      </c>
      <c r="AK60" s="202"/>
      <c r="AL60" s="93" t="str">
        <f t="shared" si="9"/>
        <v/>
      </c>
      <c r="AM60" s="93" t="str">
        <f t="shared" si="27"/>
        <v/>
      </c>
      <c r="AN60" s="202" t="str">
        <f t="shared" si="28"/>
        <v/>
      </c>
      <c r="AO60" s="202"/>
      <c r="AP60" s="67"/>
      <c r="AQ60" s="72" t="s">
        <v>44</v>
      </c>
      <c r="AR60" s="87"/>
      <c r="AS60" s="73" t="str">
        <f t="shared" si="10"/>
        <v/>
      </c>
      <c r="AT60" s="191" t="str">
        <f t="shared" si="11"/>
        <v/>
      </c>
      <c r="AU60" s="191"/>
      <c r="AV60" s="73" t="str">
        <f t="shared" si="12"/>
        <v/>
      </c>
      <c r="AW60" s="73" t="str">
        <f t="shared" si="29"/>
        <v/>
      </c>
      <c r="AX60" s="202" t="str">
        <f t="shared" si="30"/>
        <v/>
      </c>
      <c r="AY60" s="202"/>
      <c r="AZ60" s="93" t="str">
        <f t="shared" si="13"/>
        <v/>
      </c>
      <c r="BA60" s="93" t="str">
        <f t="shared" si="31"/>
        <v/>
      </c>
      <c r="BB60" s="202" t="str">
        <f t="shared" si="32"/>
        <v/>
      </c>
      <c r="BC60" s="202"/>
      <c r="BD60" s="31"/>
    </row>
    <row r="61" spans="1:56" s="17" customFormat="1" ht="20.100000000000001" customHeight="1" thickTop="1" x14ac:dyDescent="0.25">
      <c r="A61" s="74" t="s">
        <v>136</v>
      </c>
      <c r="B61" s="75" t="str">
        <f>IF(SUM(B49:B60)=0,"",SUM(B49:B60))</f>
        <v/>
      </c>
      <c r="C61" s="75" t="str">
        <f>IF(SUM(C49:C60)=0,"",SUM(C49:C60))</f>
        <v/>
      </c>
      <c r="D61" s="192" t="str">
        <f>IF(SUM(D49:E60)=0,"",SUM(D49:E60))</f>
        <v/>
      </c>
      <c r="E61" s="192"/>
      <c r="F61" s="75" t="str">
        <f>IF(SUM(F49:F60)=0,"",SUM(F49:F60))</f>
        <v/>
      </c>
      <c r="G61" s="95" t="str">
        <f>IF(SUM(G49:G60)=0,"",SUM(G49:G60))</f>
        <v/>
      </c>
      <c r="H61" s="203" t="str">
        <f t="shared" ref="H61" si="33">IF(D61="","",D61/C61)</f>
        <v/>
      </c>
      <c r="I61" s="203"/>
      <c r="J61" s="96" t="str">
        <f t="shared" si="1"/>
        <v/>
      </c>
      <c r="K61" s="96" t="str">
        <f t="shared" si="19"/>
        <v/>
      </c>
      <c r="L61" s="203" t="str">
        <f>IF(D61="","",D61/($B$39*B61))</f>
        <v/>
      </c>
      <c r="M61" s="203"/>
      <c r="N61" s="67"/>
      <c r="O61" s="74" t="s">
        <v>136</v>
      </c>
      <c r="P61" s="75" t="str">
        <f>IF(SUM(P49:P60)=0,"",SUM(P49:P60))</f>
        <v/>
      </c>
      <c r="Q61" s="75" t="str">
        <f>IF(SUM(Q49:Q60)=0,"",SUM(Q49:Q60))</f>
        <v/>
      </c>
      <c r="R61" s="192" t="str">
        <f>IF(SUM(R49:S60)=0,"",SUM(R49:S60))</f>
        <v/>
      </c>
      <c r="S61" s="192"/>
      <c r="T61" s="75" t="str">
        <f>IF(SUM(T49:T60)=0,"",SUM(T49:T60))</f>
        <v/>
      </c>
      <c r="U61" s="95" t="str">
        <f>IF(SUM(U49:U60)=0,"",SUM(U49:U60))</f>
        <v/>
      </c>
      <c r="V61" s="203" t="str">
        <f t="shared" ref="V61" si="34">IF(R61="","",R61/Q61)</f>
        <v/>
      </c>
      <c r="W61" s="203"/>
      <c r="X61" s="96" t="str">
        <f t="shared" ref="X61" si="35">IF(U61="","",U61/Q61)</f>
        <v/>
      </c>
      <c r="Y61" s="96" t="str">
        <f t="shared" ref="Y61" si="36">IF(X61="","",(R61+U61)/Q61)</f>
        <v/>
      </c>
      <c r="Z61" s="203" t="str">
        <f>IF(R61="","",R61/($F$39*P61))</f>
        <v/>
      </c>
      <c r="AA61" s="203"/>
      <c r="AB61" s="67"/>
      <c r="AC61" s="74" t="s">
        <v>136</v>
      </c>
      <c r="AD61" s="75" t="str">
        <f>IF(SUM(AD49:AD60)=0,"",SUM(AD49:AD60))</f>
        <v/>
      </c>
      <c r="AE61" s="75" t="str">
        <f>IF(SUM(AE49:AE60)=0,"",SUM(AE49:AE60))</f>
        <v/>
      </c>
      <c r="AF61" s="192" t="str">
        <f>IF(SUM(AF49:AG60)=0,"",SUM(AF49:AG60))</f>
        <v/>
      </c>
      <c r="AG61" s="192"/>
      <c r="AH61" s="75" t="str">
        <f>IF(SUM(AH49:AH60)=0,"",SUM(AH49:AH60))</f>
        <v/>
      </c>
      <c r="AI61" s="95" t="str">
        <f>IF(SUM(AI49:AI60)=0,"",SUM(AI49:AI60))</f>
        <v/>
      </c>
      <c r="AJ61" s="203" t="str">
        <f t="shared" ref="AJ61" si="37">IF(AF61="","",AF61/AE61)</f>
        <v/>
      </c>
      <c r="AK61" s="203"/>
      <c r="AL61" s="96" t="str">
        <f t="shared" ref="AL61" si="38">IF(AI61="","",AI61/AE61)</f>
        <v/>
      </c>
      <c r="AM61" s="96" t="str">
        <f t="shared" ref="AM61" si="39">IF(AL61="","",(AF61+AI61)/AE61)</f>
        <v/>
      </c>
      <c r="AN61" s="203" t="str">
        <f>IF(AF61="","",AF61/($J$39*AD61))</f>
        <v/>
      </c>
      <c r="AO61" s="203"/>
      <c r="AP61" s="67"/>
      <c r="AQ61" s="74" t="s">
        <v>136</v>
      </c>
      <c r="AR61" s="75" t="str">
        <f>IF(SUM(AR49:AR60)=0,"",SUM(AR49:AR60))</f>
        <v/>
      </c>
      <c r="AS61" s="75" t="str">
        <f>IF(SUM(AS49:AS60)=0,"",SUM(AS49:AS60))</f>
        <v/>
      </c>
      <c r="AT61" s="192" t="str">
        <f>IF(SUM(AT49:AU60)=0,"",SUM(AT49:AU60))</f>
        <v/>
      </c>
      <c r="AU61" s="192"/>
      <c r="AV61" s="75" t="str">
        <f>IF(SUM(AV49:AV60)=0,"",SUM(AV49:AV60))</f>
        <v/>
      </c>
      <c r="AW61" s="95" t="str">
        <f>IF(SUM(AW49:AW60)=0,"",SUM(AW49:AW60))</f>
        <v/>
      </c>
      <c r="AX61" s="203" t="str">
        <f t="shared" ref="AX61" si="40">IF(AT61="","",AT61/AS61)</f>
        <v/>
      </c>
      <c r="AY61" s="203"/>
      <c r="AZ61" s="96" t="str">
        <f t="shared" ref="AZ61" si="41">IF(AW61="","",AW61/AS61)</f>
        <v/>
      </c>
      <c r="BA61" s="96" t="str">
        <f t="shared" ref="BA61" si="42">IF(AZ61="","",(AT61+AW61)/AS61)</f>
        <v/>
      </c>
      <c r="BB61" s="203" t="str">
        <f>IF(AT61="","",AT61/($N$39*AR61))</f>
        <v/>
      </c>
      <c r="BC61" s="203"/>
      <c r="BD61" s="31"/>
    </row>
    <row r="62" spans="1:56" s="17" customFormat="1" ht="20.100000000000001" customHeight="1" x14ac:dyDescent="0.2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31"/>
    </row>
    <row r="63" spans="1:56" s="17" customFormat="1" ht="20.100000000000001" customHeight="1" x14ac:dyDescent="0.25">
      <c r="A63" s="103" t="s">
        <v>126</v>
      </c>
      <c r="B63" s="103"/>
      <c r="C63" s="103"/>
      <c r="D63" s="103"/>
      <c r="E63" s="103"/>
      <c r="F63" s="103"/>
      <c r="G63" s="103"/>
      <c r="H63" s="103"/>
      <c r="I63" s="103"/>
      <c r="J63" s="103"/>
      <c r="K63" s="103"/>
      <c r="L63" s="103"/>
      <c r="M63" s="103"/>
      <c r="N63" s="67"/>
      <c r="O63" s="103" t="s">
        <v>138</v>
      </c>
      <c r="P63" s="103"/>
      <c r="Q63" s="103"/>
      <c r="R63" s="103"/>
      <c r="S63" s="103"/>
      <c r="T63" s="103"/>
      <c r="U63" s="103"/>
      <c r="V63" s="103"/>
      <c r="W63" s="103"/>
      <c r="X63" s="103"/>
      <c r="Y63" s="103"/>
      <c r="Z63" s="103"/>
      <c r="AA63" s="103"/>
      <c r="AB63" s="67"/>
      <c r="AC63" s="103" t="s">
        <v>140</v>
      </c>
      <c r="AD63" s="103"/>
      <c r="AE63" s="103"/>
      <c r="AF63" s="103"/>
      <c r="AG63" s="103"/>
      <c r="AH63" s="103"/>
      <c r="AI63" s="103"/>
      <c r="AJ63" s="103"/>
      <c r="AK63" s="103"/>
      <c r="AL63" s="103"/>
      <c r="AM63" s="103"/>
      <c r="AN63" s="103"/>
      <c r="AO63" s="103"/>
      <c r="AP63" s="67"/>
      <c r="AQ63" s="103" t="s">
        <v>142</v>
      </c>
      <c r="AR63" s="103"/>
      <c r="AS63" s="103"/>
      <c r="AT63" s="103"/>
      <c r="AU63" s="103"/>
      <c r="AV63" s="103"/>
      <c r="AW63" s="103"/>
      <c r="AX63" s="103"/>
      <c r="AY63" s="103"/>
      <c r="AZ63" s="103"/>
      <c r="BA63" s="103"/>
      <c r="BB63" s="103"/>
      <c r="BC63" s="103"/>
      <c r="BD63" s="31"/>
    </row>
    <row r="64" spans="1:56" s="17" customFormat="1" ht="50.25" customHeight="1" x14ac:dyDescent="0.25">
      <c r="A64" s="54" t="s">
        <v>29</v>
      </c>
      <c r="B64" s="66" t="s">
        <v>127</v>
      </c>
      <c r="C64" s="66" t="s">
        <v>128</v>
      </c>
      <c r="D64" s="193" t="s">
        <v>129</v>
      </c>
      <c r="E64" s="193"/>
      <c r="F64" s="66" t="s">
        <v>130</v>
      </c>
      <c r="G64" s="66" t="s">
        <v>131</v>
      </c>
      <c r="H64" s="193" t="s">
        <v>132</v>
      </c>
      <c r="I64" s="193"/>
      <c r="J64" s="66" t="s">
        <v>133</v>
      </c>
      <c r="K64" s="66" t="s">
        <v>134</v>
      </c>
      <c r="L64" s="193" t="s">
        <v>135</v>
      </c>
      <c r="M64" s="193"/>
      <c r="N64" s="67"/>
      <c r="O64" s="54" t="s">
        <v>29</v>
      </c>
      <c r="P64" s="66" t="s">
        <v>127</v>
      </c>
      <c r="Q64" s="66" t="s">
        <v>128</v>
      </c>
      <c r="R64" s="193" t="s">
        <v>129</v>
      </c>
      <c r="S64" s="193"/>
      <c r="T64" s="66" t="s">
        <v>130</v>
      </c>
      <c r="U64" s="66" t="s">
        <v>131</v>
      </c>
      <c r="V64" s="193" t="s">
        <v>132</v>
      </c>
      <c r="W64" s="193"/>
      <c r="X64" s="66" t="s">
        <v>133</v>
      </c>
      <c r="Y64" s="66" t="s">
        <v>134</v>
      </c>
      <c r="Z64" s="193" t="s">
        <v>135</v>
      </c>
      <c r="AA64" s="193"/>
      <c r="AB64" s="67"/>
      <c r="AC64" s="54" t="s">
        <v>29</v>
      </c>
      <c r="AD64" s="66" t="s">
        <v>127</v>
      </c>
      <c r="AE64" s="66" t="s">
        <v>128</v>
      </c>
      <c r="AF64" s="193" t="s">
        <v>129</v>
      </c>
      <c r="AG64" s="193"/>
      <c r="AH64" s="66" t="s">
        <v>130</v>
      </c>
      <c r="AI64" s="66" t="s">
        <v>131</v>
      </c>
      <c r="AJ64" s="193" t="s">
        <v>132</v>
      </c>
      <c r="AK64" s="193"/>
      <c r="AL64" s="66" t="s">
        <v>133</v>
      </c>
      <c r="AM64" s="66" t="s">
        <v>134</v>
      </c>
      <c r="AN64" s="193" t="s">
        <v>135</v>
      </c>
      <c r="AO64" s="193"/>
      <c r="AP64" s="67"/>
      <c r="AQ64" s="54" t="s">
        <v>29</v>
      </c>
      <c r="AR64" s="66" t="s">
        <v>127</v>
      </c>
      <c r="AS64" s="66" t="s">
        <v>128</v>
      </c>
      <c r="AT64" s="193" t="s">
        <v>129</v>
      </c>
      <c r="AU64" s="193"/>
      <c r="AV64" s="66" t="s">
        <v>130</v>
      </c>
      <c r="AW64" s="66" t="s">
        <v>131</v>
      </c>
      <c r="AX64" s="193" t="s">
        <v>132</v>
      </c>
      <c r="AY64" s="193"/>
      <c r="AZ64" s="66" t="s">
        <v>133</v>
      </c>
      <c r="BA64" s="66" t="s">
        <v>134</v>
      </c>
      <c r="BB64" s="193" t="s">
        <v>135</v>
      </c>
      <c r="BC64" s="193"/>
      <c r="BD64" s="31"/>
    </row>
    <row r="65" spans="1:56" s="17" customFormat="1" ht="20.100000000000001" customHeight="1" x14ac:dyDescent="0.25">
      <c r="A65" s="71" t="s">
        <v>33</v>
      </c>
      <c r="B65" s="86"/>
      <c r="C65" s="86"/>
      <c r="D65" s="156"/>
      <c r="E65" s="156"/>
      <c r="F65" s="86"/>
      <c r="G65" s="86"/>
      <c r="H65" s="156"/>
      <c r="I65" s="156"/>
      <c r="J65" s="42" t="str">
        <f>IF(SUM(B65:I65)=0,"",SUM(B65:I65))</f>
        <v/>
      </c>
      <c r="K65" s="90"/>
      <c r="L65" s="145">
        <f t="shared" ref="L65:L76" si="43">IF(K65=0,0,K65*J65)</f>
        <v>0</v>
      </c>
      <c r="M65" s="145"/>
      <c r="N65" s="67"/>
      <c r="O65" s="71" t="s">
        <v>33</v>
      </c>
      <c r="P65" s="86"/>
      <c r="Q65" s="86"/>
      <c r="R65" s="156"/>
      <c r="S65" s="156"/>
      <c r="T65" s="86"/>
      <c r="U65" s="86"/>
      <c r="V65" s="156"/>
      <c r="W65" s="156"/>
      <c r="X65" s="42" t="str">
        <f>IF(SUM(P65:W65)=0,"",SUM(P65:W65))</f>
        <v/>
      </c>
      <c r="Y65" s="90"/>
      <c r="Z65" s="145">
        <f t="shared" ref="Z65:Z76" si="44">IF(Y65=0,0,Y65*X65)</f>
        <v>0</v>
      </c>
      <c r="AA65" s="145"/>
      <c r="AB65" s="67"/>
      <c r="AC65" s="71" t="s">
        <v>33</v>
      </c>
      <c r="AD65" s="86"/>
      <c r="AE65" s="86"/>
      <c r="AF65" s="156"/>
      <c r="AG65" s="156"/>
      <c r="AH65" s="86"/>
      <c r="AI65" s="86"/>
      <c r="AJ65" s="156"/>
      <c r="AK65" s="156"/>
      <c r="AL65" s="42" t="str">
        <f>IF(SUM(AD65:AK65)=0,"",SUM(AD65:AK65))</f>
        <v/>
      </c>
      <c r="AM65" s="90"/>
      <c r="AN65" s="145">
        <f t="shared" ref="AN65:AN76" si="45">IF(AM65=0,0,AM65*AL65)</f>
        <v>0</v>
      </c>
      <c r="AO65" s="145"/>
      <c r="AP65" s="67"/>
      <c r="AQ65" s="71" t="s">
        <v>33</v>
      </c>
      <c r="AR65" s="86"/>
      <c r="AS65" s="86"/>
      <c r="AT65" s="156"/>
      <c r="AU65" s="156"/>
      <c r="AV65" s="86"/>
      <c r="AW65" s="86"/>
      <c r="AX65" s="156"/>
      <c r="AY65" s="156"/>
      <c r="AZ65" s="42" t="str">
        <f>IF(SUM(AR65:AY65)=0,"",SUM(AR65:AY65))</f>
        <v/>
      </c>
      <c r="BA65" s="90"/>
      <c r="BB65" s="145">
        <f t="shared" ref="BB65:BB76" si="46">IF(BA65=0,0,BA65*AZ65)</f>
        <v>0</v>
      </c>
      <c r="BC65" s="145"/>
      <c r="BD65" s="31"/>
    </row>
    <row r="66" spans="1:56" s="17" customFormat="1" ht="20.100000000000001" customHeight="1" x14ac:dyDescent="0.25">
      <c r="A66" s="71" t="s">
        <v>34</v>
      </c>
      <c r="B66" s="86"/>
      <c r="C66" s="86"/>
      <c r="D66" s="156"/>
      <c r="E66" s="156"/>
      <c r="F66" s="86"/>
      <c r="G66" s="86"/>
      <c r="H66" s="156"/>
      <c r="I66" s="156"/>
      <c r="J66" s="42" t="str">
        <f t="shared" ref="J66:J76" si="47">IF(SUM(B66:I66)=0,"",SUM(B66:I66))</f>
        <v/>
      </c>
      <c r="K66" s="90"/>
      <c r="L66" s="145">
        <f t="shared" si="43"/>
        <v>0</v>
      </c>
      <c r="M66" s="145"/>
      <c r="N66" s="67"/>
      <c r="O66" s="71" t="s">
        <v>34</v>
      </c>
      <c r="P66" s="86"/>
      <c r="Q66" s="86"/>
      <c r="R66" s="156"/>
      <c r="S66" s="156"/>
      <c r="T66" s="86"/>
      <c r="U66" s="86"/>
      <c r="V66" s="156"/>
      <c r="W66" s="156"/>
      <c r="X66" s="42" t="str">
        <f t="shared" ref="X66:X76" si="48">IF(SUM(P66:W66)=0,"",SUM(P66:W66))</f>
        <v/>
      </c>
      <c r="Y66" s="90"/>
      <c r="Z66" s="145">
        <f t="shared" si="44"/>
        <v>0</v>
      </c>
      <c r="AA66" s="145"/>
      <c r="AB66" s="67"/>
      <c r="AC66" s="71" t="s">
        <v>34</v>
      </c>
      <c r="AD66" s="86"/>
      <c r="AE66" s="86"/>
      <c r="AF66" s="156"/>
      <c r="AG66" s="156"/>
      <c r="AH66" s="86"/>
      <c r="AI66" s="86"/>
      <c r="AJ66" s="156"/>
      <c r="AK66" s="156"/>
      <c r="AL66" s="42" t="str">
        <f t="shared" ref="AL66:AL76" si="49">IF(SUM(AD66:AK66)=0,"",SUM(AD66:AK66))</f>
        <v/>
      </c>
      <c r="AM66" s="90"/>
      <c r="AN66" s="145">
        <f t="shared" si="45"/>
        <v>0</v>
      </c>
      <c r="AO66" s="145"/>
      <c r="AP66" s="67"/>
      <c r="AQ66" s="71" t="s">
        <v>34</v>
      </c>
      <c r="AR66" s="86"/>
      <c r="AS66" s="86"/>
      <c r="AT66" s="156"/>
      <c r="AU66" s="156"/>
      <c r="AV66" s="86"/>
      <c r="AW66" s="86"/>
      <c r="AX66" s="156"/>
      <c r="AY66" s="156"/>
      <c r="AZ66" s="42" t="str">
        <f t="shared" ref="AZ66:AZ76" si="50">IF(SUM(AR66:AY66)=0,"",SUM(AR66:AY66))</f>
        <v/>
      </c>
      <c r="BA66" s="90"/>
      <c r="BB66" s="145">
        <f t="shared" si="46"/>
        <v>0</v>
      </c>
      <c r="BC66" s="145"/>
      <c r="BD66" s="31"/>
    </row>
    <row r="67" spans="1:56" s="17" customFormat="1" ht="20.100000000000001" customHeight="1" x14ac:dyDescent="0.25">
      <c r="A67" s="71" t="s">
        <v>35</v>
      </c>
      <c r="B67" s="86"/>
      <c r="C67" s="86"/>
      <c r="D67" s="156"/>
      <c r="E67" s="156"/>
      <c r="F67" s="86"/>
      <c r="G67" s="86"/>
      <c r="H67" s="156"/>
      <c r="I67" s="156"/>
      <c r="J67" s="42" t="str">
        <f t="shared" si="47"/>
        <v/>
      </c>
      <c r="K67" s="90"/>
      <c r="L67" s="145">
        <f t="shared" si="43"/>
        <v>0</v>
      </c>
      <c r="M67" s="145"/>
      <c r="N67" s="67"/>
      <c r="O67" s="71" t="s">
        <v>35</v>
      </c>
      <c r="P67" s="86"/>
      <c r="Q67" s="86"/>
      <c r="R67" s="156"/>
      <c r="S67" s="156"/>
      <c r="T67" s="86"/>
      <c r="U67" s="86"/>
      <c r="V67" s="156"/>
      <c r="W67" s="156"/>
      <c r="X67" s="42" t="str">
        <f t="shared" si="48"/>
        <v/>
      </c>
      <c r="Y67" s="90"/>
      <c r="Z67" s="145">
        <f t="shared" si="44"/>
        <v>0</v>
      </c>
      <c r="AA67" s="145"/>
      <c r="AB67" s="67"/>
      <c r="AC67" s="71" t="s">
        <v>35</v>
      </c>
      <c r="AD67" s="86"/>
      <c r="AE67" s="86"/>
      <c r="AF67" s="156"/>
      <c r="AG67" s="156"/>
      <c r="AH67" s="86"/>
      <c r="AI67" s="86"/>
      <c r="AJ67" s="156"/>
      <c r="AK67" s="156"/>
      <c r="AL67" s="42" t="str">
        <f t="shared" si="49"/>
        <v/>
      </c>
      <c r="AM67" s="90"/>
      <c r="AN67" s="145">
        <f t="shared" si="45"/>
        <v>0</v>
      </c>
      <c r="AO67" s="145"/>
      <c r="AP67" s="67"/>
      <c r="AQ67" s="71" t="s">
        <v>35</v>
      </c>
      <c r="AR67" s="86"/>
      <c r="AS67" s="86"/>
      <c r="AT67" s="156"/>
      <c r="AU67" s="156"/>
      <c r="AV67" s="86"/>
      <c r="AW67" s="86"/>
      <c r="AX67" s="156"/>
      <c r="AY67" s="156"/>
      <c r="AZ67" s="42" t="str">
        <f t="shared" si="50"/>
        <v/>
      </c>
      <c r="BA67" s="90"/>
      <c r="BB67" s="145">
        <f t="shared" si="46"/>
        <v>0</v>
      </c>
      <c r="BC67" s="145"/>
      <c r="BD67" s="31"/>
    </row>
    <row r="68" spans="1:56" s="17" customFormat="1" ht="20.100000000000001" customHeight="1" x14ac:dyDescent="0.25">
      <c r="A68" s="71" t="s">
        <v>36</v>
      </c>
      <c r="B68" s="86"/>
      <c r="C68" s="86"/>
      <c r="D68" s="156"/>
      <c r="E68" s="156"/>
      <c r="F68" s="86"/>
      <c r="G68" s="86"/>
      <c r="H68" s="156"/>
      <c r="I68" s="156"/>
      <c r="J68" s="42" t="str">
        <f t="shared" si="47"/>
        <v/>
      </c>
      <c r="K68" s="90"/>
      <c r="L68" s="145">
        <f t="shared" si="43"/>
        <v>0</v>
      </c>
      <c r="M68" s="145"/>
      <c r="N68" s="67"/>
      <c r="O68" s="71" t="s">
        <v>36</v>
      </c>
      <c r="P68" s="86"/>
      <c r="Q68" s="86"/>
      <c r="R68" s="156"/>
      <c r="S68" s="156"/>
      <c r="T68" s="86"/>
      <c r="U68" s="86"/>
      <c r="V68" s="156"/>
      <c r="W68" s="156"/>
      <c r="X68" s="42" t="str">
        <f t="shared" si="48"/>
        <v/>
      </c>
      <c r="Y68" s="90"/>
      <c r="Z68" s="145">
        <f t="shared" si="44"/>
        <v>0</v>
      </c>
      <c r="AA68" s="145"/>
      <c r="AB68" s="67"/>
      <c r="AC68" s="71" t="s">
        <v>36</v>
      </c>
      <c r="AD68" s="86"/>
      <c r="AE68" s="86"/>
      <c r="AF68" s="156"/>
      <c r="AG68" s="156"/>
      <c r="AH68" s="86"/>
      <c r="AI68" s="86"/>
      <c r="AJ68" s="156"/>
      <c r="AK68" s="156"/>
      <c r="AL68" s="42" t="str">
        <f t="shared" si="49"/>
        <v/>
      </c>
      <c r="AM68" s="90"/>
      <c r="AN68" s="145">
        <f t="shared" si="45"/>
        <v>0</v>
      </c>
      <c r="AO68" s="145"/>
      <c r="AP68" s="67"/>
      <c r="AQ68" s="71" t="s">
        <v>36</v>
      </c>
      <c r="AR68" s="86"/>
      <c r="AS68" s="86"/>
      <c r="AT68" s="156"/>
      <c r="AU68" s="156"/>
      <c r="AV68" s="86"/>
      <c r="AW68" s="86"/>
      <c r="AX68" s="156"/>
      <c r="AY68" s="156"/>
      <c r="AZ68" s="42" t="str">
        <f t="shared" si="50"/>
        <v/>
      </c>
      <c r="BA68" s="90"/>
      <c r="BB68" s="145">
        <f t="shared" si="46"/>
        <v>0</v>
      </c>
      <c r="BC68" s="145"/>
      <c r="BD68" s="31"/>
    </row>
    <row r="69" spans="1:56" s="17" customFormat="1" ht="20.100000000000001" customHeight="1" x14ac:dyDescent="0.25">
      <c r="A69" s="71" t="s">
        <v>37</v>
      </c>
      <c r="B69" s="86"/>
      <c r="C69" s="86"/>
      <c r="D69" s="156"/>
      <c r="E69" s="156"/>
      <c r="F69" s="86"/>
      <c r="G69" s="86"/>
      <c r="H69" s="156"/>
      <c r="I69" s="156"/>
      <c r="J69" s="42" t="str">
        <f t="shared" si="47"/>
        <v/>
      </c>
      <c r="K69" s="90"/>
      <c r="L69" s="145">
        <f t="shared" si="43"/>
        <v>0</v>
      </c>
      <c r="M69" s="145"/>
      <c r="N69" s="67"/>
      <c r="O69" s="71" t="s">
        <v>37</v>
      </c>
      <c r="P69" s="86"/>
      <c r="Q69" s="86"/>
      <c r="R69" s="156"/>
      <c r="S69" s="156"/>
      <c r="T69" s="86"/>
      <c r="U69" s="86"/>
      <c r="V69" s="156"/>
      <c r="W69" s="156"/>
      <c r="X69" s="42" t="str">
        <f t="shared" si="48"/>
        <v/>
      </c>
      <c r="Y69" s="90"/>
      <c r="Z69" s="145">
        <f t="shared" si="44"/>
        <v>0</v>
      </c>
      <c r="AA69" s="145"/>
      <c r="AB69" s="67"/>
      <c r="AC69" s="71" t="s">
        <v>37</v>
      </c>
      <c r="AD69" s="86"/>
      <c r="AE69" s="86"/>
      <c r="AF69" s="156"/>
      <c r="AG69" s="156"/>
      <c r="AH69" s="86"/>
      <c r="AI69" s="86"/>
      <c r="AJ69" s="156"/>
      <c r="AK69" s="156"/>
      <c r="AL69" s="42" t="str">
        <f t="shared" si="49"/>
        <v/>
      </c>
      <c r="AM69" s="90"/>
      <c r="AN69" s="145">
        <f t="shared" si="45"/>
        <v>0</v>
      </c>
      <c r="AO69" s="145"/>
      <c r="AP69" s="67"/>
      <c r="AQ69" s="71" t="s">
        <v>37</v>
      </c>
      <c r="AR69" s="86"/>
      <c r="AS69" s="86"/>
      <c r="AT69" s="156"/>
      <c r="AU69" s="156"/>
      <c r="AV69" s="86"/>
      <c r="AW69" s="86"/>
      <c r="AX69" s="156"/>
      <c r="AY69" s="156"/>
      <c r="AZ69" s="42" t="str">
        <f t="shared" si="50"/>
        <v/>
      </c>
      <c r="BA69" s="90"/>
      <c r="BB69" s="145">
        <f t="shared" si="46"/>
        <v>0</v>
      </c>
      <c r="BC69" s="145"/>
      <c r="BD69" s="31"/>
    </row>
    <row r="70" spans="1:56" s="17" customFormat="1" ht="20.100000000000001" customHeight="1" x14ac:dyDescent="0.25">
      <c r="A70" s="71" t="s">
        <v>38</v>
      </c>
      <c r="B70" s="86"/>
      <c r="C70" s="86"/>
      <c r="D70" s="156"/>
      <c r="E70" s="156"/>
      <c r="F70" s="86"/>
      <c r="G70" s="86"/>
      <c r="H70" s="156"/>
      <c r="I70" s="156"/>
      <c r="J70" s="42" t="str">
        <f t="shared" si="47"/>
        <v/>
      </c>
      <c r="K70" s="90"/>
      <c r="L70" s="145">
        <f t="shared" si="43"/>
        <v>0</v>
      </c>
      <c r="M70" s="145"/>
      <c r="N70" s="67"/>
      <c r="O70" s="71" t="s">
        <v>38</v>
      </c>
      <c r="P70" s="86"/>
      <c r="Q70" s="86"/>
      <c r="R70" s="156"/>
      <c r="S70" s="156"/>
      <c r="T70" s="86"/>
      <c r="U70" s="86"/>
      <c r="V70" s="156"/>
      <c r="W70" s="156"/>
      <c r="X70" s="42" t="str">
        <f t="shared" si="48"/>
        <v/>
      </c>
      <c r="Y70" s="90"/>
      <c r="Z70" s="145">
        <f t="shared" si="44"/>
        <v>0</v>
      </c>
      <c r="AA70" s="145"/>
      <c r="AB70" s="67"/>
      <c r="AC70" s="71" t="s">
        <v>38</v>
      </c>
      <c r="AD70" s="86"/>
      <c r="AE70" s="86"/>
      <c r="AF70" s="156"/>
      <c r="AG70" s="156"/>
      <c r="AH70" s="86"/>
      <c r="AI70" s="86"/>
      <c r="AJ70" s="156"/>
      <c r="AK70" s="156"/>
      <c r="AL70" s="42" t="str">
        <f t="shared" si="49"/>
        <v/>
      </c>
      <c r="AM70" s="90"/>
      <c r="AN70" s="145">
        <f t="shared" si="45"/>
        <v>0</v>
      </c>
      <c r="AO70" s="145"/>
      <c r="AP70" s="67"/>
      <c r="AQ70" s="71" t="s">
        <v>38</v>
      </c>
      <c r="AR70" s="86"/>
      <c r="AS70" s="86"/>
      <c r="AT70" s="156"/>
      <c r="AU70" s="156"/>
      <c r="AV70" s="86"/>
      <c r="AW70" s="86"/>
      <c r="AX70" s="156"/>
      <c r="AY70" s="156"/>
      <c r="AZ70" s="42" t="str">
        <f t="shared" si="50"/>
        <v/>
      </c>
      <c r="BA70" s="90"/>
      <c r="BB70" s="145">
        <f t="shared" si="46"/>
        <v>0</v>
      </c>
      <c r="BC70" s="145"/>
      <c r="BD70" s="31"/>
    </row>
    <row r="71" spans="1:56" s="17" customFormat="1" ht="20.100000000000001" customHeight="1" x14ac:dyDescent="0.25">
      <c r="A71" s="71" t="s">
        <v>39</v>
      </c>
      <c r="B71" s="86"/>
      <c r="C71" s="86"/>
      <c r="D71" s="156"/>
      <c r="E71" s="156"/>
      <c r="F71" s="86"/>
      <c r="G71" s="86"/>
      <c r="H71" s="156"/>
      <c r="I71" s="156"/>
      <c r="J71" s="42" t="str">
        <f t="shared" si="47"/>
        <v/>
      </c>
      <c r="K71" s="90"/>
      <c r="L71" s="145">
        <f t="shared" si="43"/>
        <v>0</v>
      </c>
      <c r="M71" s="145"/>
      <c r="N71" s="67"/>
      <c r="O71" s="71" t="s">
        <v>39</v>
      </c>
      <c r="P71" s="86"/>
      <c r="Q71" s="86"/>
      <c r="R71" s="156"/>
      <c r="S71" s="156"/>
      <c r="T71" s="86"/>
      <c r="U71" s="86"/>
      <c r="V71" s="156"/>
      <c r="W71" s="156"/>
      <c r="X71" s="42" t="str">
        <f t="shared" si="48"/>
        <v/>
      </c>
      <c r="Y71" s="90"/>
      <c r="Z71" s="145">
        <f t="shared" si="44"/>
        <v>0</v>
      </c>
      <c r="AA71" s="145"/>
      <c r="AB71" s="67"/>
      <c r="AC71" s="71" t="s">
        <v>39</v>
      </c>
      <c r="AD71" s="86"/>
      <c r="AE71" s="86"/>
      <c r="AF71" s="156"/>
      <c r="AG71" s="156"/>
      <c r="AH71" s="86"/>
      <c r="AI71" s="86"/>
      <c r="AJ71" s="156"/>
      <c r="AK71" s="156"/>
      <c r="AL71" s="42" t="str">
        <f t="shared" si="49"/>
        <v/>
      </c>
      <c r="AM71" s="90"/>
      <c r="AN71" s="145">
        <f t="shared" si="45"/>
        <v>0</v>
      </c>
      <c r="AO71" s="145"/>
      <c r="AP71" s="67"/>
      <c r="AQ71" s="71" t="s">
        <v>39</v>
      </c>
      <c r="AR71" s="86"/>
      <c r="AS71" s="86"/>
      <c r="AT71" s="156"/>
      <c r="AU71" s="156"/>
      <c r="AV71" s="86"/>
      <c r="AW71" s="86"/>
      <c r="AX71" s="156"/>
      <c r="AY71" s="156"/>
      <c r="AZ71" s="42" t="str">
        <f t="shared" si="50"/>
        <v/>
      </c>
      <c r="BA71" s="90"/>
      <c r="BB71" s="145">
        <f t="shared" si="46"/>
        <v>0</v>
      </c>
      <c r="BC71" s="145"/>
      <c r="BD71" s="31"/>
    </row>
    <row r="72" spans="1:56" s="17" customFormat="1" ht="20.100000000000001" customHeight="1" x14ac:dyDescent="0.25">
      <c r="A72" s="71" t="s">
        <v>40</v>
      </c>
      <c r="B72" s="86"/>
      <c r="C72" s="86"/>
      <c r="D72" s="156"/>
      <c r="E72" s="156"/>
      <c r="F72" s="86"/>
      <c r="G72" s="86"/>
      <c r="H72" s="156"/>
      <c r="I72" s="156"/>
      <c r="J72" s="42" t="str">
        <f t="shared" si="47"/>
        <v/>
      </c>
      <c r="K72" s="90"/>
      <c r="L72" s="145">
        <f t="shared" si="43"/>
        <v>0</v>
      </c>
      <c r="M72" s="145"/>
      <c r="N72" s="67"/>
      <c r="O72" s="71" t="s">
        <v>40</v>
      </c>
      <c r="P72" s="86"/>
      <c r="Q72" s="86"/>
      <c r="R72" s="156"/>
      <c r="S72" s="156"/>
      <c r="T72" s="86"/>
      <c r="U72" s="86"/>
      <c r="V72" s="156"/>
      <c r="W72" s="156"/>
      <c r="X72" s="42" t="str">
        <f t="shared" si="48"/>
        <v/>
      </c>
      <c r="Y72" s="90"/>
      <c r="Z72" s="145">
        <f t="shared" si="44"/>
        <v>0</v>
      </c>
      <c r="AA72" s="145"/>
      <c r="AB72" s="67"/>
      <c r="AC72" s="71" t="s">
        <v>40</v>
      </c>
      <c r="AD72" s="86"/>
      <c r="AE72" s="86"/>
      <c r="AF72" s="156"/>
      <c r="AG72" s="156"/>
      <c r="AH72" s="86"/>
      <c r="AI72" s="86"/>
      <c r="AJ72" s="156"/>
      <c r="AK72" s="156"/>
      <c r="AL72" s="42" t="str">
        <f t="shared" si="49"/>
        <v/>
      </c>
      <c r="AM72" s="90"/>
      <c r="AN72" s="145">
        <f t="shared" si="45"/>
        <v>0</v>
      </c>
      <c r="AO72" s="145"/>
      <c r="AP72" s="67"/>
      <c r="AQ72" s="71" t="s">
        <v>40</v>
      </c>
      <c r="AR72" s="86"/>
      <c r="AS72" s="86"/>
      <c r="AT72" s="156"/>
      <c r="AU72" s="156"/>
      <c r="AV72" s="86"/>
      <c r="AW72" s="86"/>
      <c r="AX72" s="156"/>
      <c r="AY72" s="156"/>
      <c r="AZ72" s="42" t="str">
        <f t="shared" si="50"/>
        <v/>
      </c>
      <c r="BA72" s="90"/>
      <c r="BB72" s="145">
        <f t="shared" si="46"/>
        <v>0</v>
      </c>
      <c r="BC72" s="145"/>
      <c r="BD72" s="31"/>
    </row>
    <row r="73" spans="1:56" s="17" customFormat="1" ht="20.100000000000001" customHeight="1" x14ac:dyDescent="0.25">
      <c r="A73" s="71" t="s">
        <v>41</v>
      </c>
      <c r="B73" s="86"/>
      <c r="C73" s="86"/>
      <c r="D73" s="156"/>
      <c r="E73" s="156"/>
      <c r="F73" s="86"/>
      <c r="G73" s="86"/>
      <c r="H73" s="156"/>
      <c r="I73" s="156"/>
      <c r="J73" s="42" t="str">
        <f t="shared" si="47"/>
        <v/>
      </c>
      <c r="K73" s="90"/>
      <c r="L73" s="145">
        <f t="shared" si="43"/>
        <v>0</v>
      </c>
      <c r="M73" s="145"/>
      <c r="N73" s="67"/>
      <c r="O73" s="71" t="s">
        <v>41</v>
      </c>
      <c r="P73" s="86"/>
      <c r="Q73" s="86"/>
      <c r="R73" s="156"/>
      <c r="S73" s="156"/>
      <c r="T73" s="86"/>
      <c r="U73" s="86"/>
      <c r="V73" s="156"/>
      <c r="W73" s="156"/>
      <c r="X73" s="42" t="str">
        <f t="shared" si="48"/>
        <v/>
      </c>
      <c r="Y73" s="90"/>
      <c r="Z73" s="145">
        <f t="shared" si="44"/>
        <v>0</v>
      </c>
      <c r="AA73" s="145"/>
      <c r="AB73" s="67"/>
      <c r="AC73" s="71" t="s">
        <v>41</v>
      </c>
      <c r="AD73" s="86"/>
      <c r="AE73" s="86"/>
      <c r="AF73" s="156"/>
      <c r="AG73" s="156"/>
      <c r="AH73" s="86"/>
      <c r="AI73" s="86"/>
      <c r="AJ73" s="156"/>
      <c r="AK73" s="156"/>
      <c r="AL73" s="42" t="str">
        <f t="shared" si="49"/>
        <v/>
      </c>
      <c r="AM73" s="90"/>
      <c r="AN73" s="145">
        <f t="shared" si="45"/>
        <v>0</v>
      </c>
      <c r="AO73" s="145"/>
      <c r="AP73" s="67"/>
      <c r="AQ73" s="71" t="s">
        <v>41</v>
      </c>
      <c r="AR73" s="86"/>
      <c r="AS73" s="86"/>
      <c r="AT73" s="156"/>
      <c r="AU73" s="156"/>
      <c r="AV73" s="86"/>
      <c r="AW73" s="86"/>
      <c r="AX73" s="156"/>
      <c r="AY73" s="156"/>
      <c r="AZ73" s="42" t="str">
        <f t="shared" si="50"/>
        <v/>
      </c>
      <c r="BA73" s="90"/>
      <c r="BB73" s="145">
        <f t="shared" si="46"/>
        <v>0</v>
      </c>
      <c r="BC73" s="145"/>
      <c r="BD73" s="31"/>
    </row>
    <row r="74" spans="1:56" s="17" customFormat="1" ht="20.100000000000001" customHeight="1" x14ac:dyDescent="0.25">
      <c r="A74" s="71" t="s">
        <v>42</v>
      </c>
      <c r="B74" s="86"/>
      <c r="C74" s="86"/>
      <c r="D74" s="156"/>
      <c r="E74" s="156"/>
      <c r="F74" s="86"/>
      <c r="G74" s="86"/>
      <c r="H74" s="156"/>
      <c r="I74" s="156"/>
      <c r="J74" s="42" t="str">
        <f t="shared" si="47"/>
        <v/>
      </c>
      <c r="K74" s="90"/>
      <c r="L74" s="145">
        <f t="shared" si="43"/>
        <v>0</v>
      </c>
      <c r="M74" s="145"/>
      <c r="N74" s="67"/>
      <c r="O74" s="71" t="s">
        <v>42</v>
      </c>
      <c r="P74" s="86"/>
      <c r="Q74" s="86"/>
      <c r="R74" s="156"/>
      <c r="S74" s="156"/>
      <c r="T74" s="86"/>
      <c r="U74" s="86"/>
      <c r="V74" s="156"/>
      <c r="W74" s="156"/>
      <c r="X74" s="42" t="str">
        <f t="shared" si="48"/>
        <v/>
      </c>
      <c r="Y74" s="90"/>
      <c r="Z74" s="145">
        <f t="shared" si="44"/>
        <v>0</v>
      </c>
      <c r="AA74" s="145"/>
      <c r="AB74" s="67"/>
      <c r="AC74" s="71" t="s">
        <v>42</v>
      </c>
      <c r="AD74" s="86"/>
      <c r="AE74" s="86"/>
      <c r="AF74" s="156"/>
      <c r="AG74" s="156"/>
      <c r="AH74" s="86"/>
      <c r="AI74" s="86"/>
      <c r="AJ74" s="156"/>
      <c r="AK74" s="156"/>
      <c r="AL74" s="42" t="str">
        <f t="shared" si="49"/>
        <v/>
      </c>
      <c r="AM74" s="90"/>
      <c r="AN74" s="145">
        <f t="shared" si="45"/>
        <v>0</v>
      </c>
      <c r="AO74" s="145"/>
      <c r="AP74" s="67"/>
      <c r="AQ74" s="71" t="s">
        <v>42</v>
      </c>
      <c r="AR74" s="86"/>
      <c r="AS74" s="86"/>
      <c r="AT74" s="156"/>
      <c r="AU74" s="156"/>
      <c r="AV74" s="86"/>
      <c r="AW74" s="86"/>
      <c r="AX74" s="156"/>
      <c r="AY74" s="156"/>
      <c r="AZ74" s="42" t="str">
        <f t="shared" si="50"/>
        <v/>
      </c>
      <c r="BA74" s="90"/>
      <c r="BB74" s="145">
        <f t="shared" si="46"/>
        <v>0</v>
      </c>
      <c r="BC74" s="145"/>
      <c r="BD74" s="31"/>
    </row>
    <row r="75" spans="1:56" s="17" customFormat="1" ht="20.100000000000001" customHeight="1" x14ac:dyDescent="0.25">
      <c r="A75" s="71" t="s">
        <v>43</v>
      </c>
      <c r="B75" s="86"/>
      <c r="C75" s="86"/>
      <c r="D75" s="156"/>
      <c r="E75" s="156"/>
      <c r="F75" s="86"/>
      <c r="G75" s="86"/>
      <c r="H75" s="156"/>
      <c r="I75" s="156"/>
      <c r="J75" s="42" t="str">
        <f t="shared" si="47"/>
        <v/>
      </c>
      <c r="K75" s="90"/>
      <c r="L75" s="145">
        <f t="shared" si="43"/>
        <v>0</v>
      </c>
      <c r="M75" s="145"/>
      <c r="N75" s="67"/>
      <c r="O75" s="71" t="s">
        <v>43</v>
      </c>
      <c r="P75" s="86"/>
      <c r="Q75" s="86"/>
      <c r="R75" s="156"/>
      <c r="S75" s="156"/>
      <c r="T75" s="86"/>
      <c r="U75" s="86"/>
      <c r="V75" s="156"/>
      <c r="W75" s="156"/>
      <c r="X75" s="42" t="str">
        <f t="shared" si="48"/>
        <v/>
      </c>
      <c r="Y75" s="90"/>
      <c r="Z75" s="145">
        <f t="shared" si="44"/>
        <v>0</v>
      </c>
      <c r="AA75" s="145"/>
      <c r="AB75" s="67"/>
      <c r="AC75" s="71" t="s">
        <v>43</v>
      </c>
      <c r="AD75" s="86"/>
      <c r="AE75" s="86"/>
      <c r="AF75" s="156"/>
      <c r="AG75" s="156"/>
      <c r="AH75" s="86"/>
      <c r="AI75" s="86"/>
      <c r="AJ75" s="156"/>
      <c r="AK75" s="156"/>
      <c r="AL75" s="42" t="str">
        <f t="shared" si="49"/>
        <v/>
      </c>
      <c r="AM75" s="90"/>
      <c r="AN75" s="145">
        <f t="shared" si="45"/>
        <v>0</v>
      </c>
      <c r="AO75" s="145"/>
      <c r="AP75" s="67"/>
      <c r="AQ75" s="71" t="s">
        <v>43</v>
      </c>
      <c r="AR75" s="86"/>
      <c r="AS75" s="86"/>
      <c r="AT75" s="156"/>
      <c r="AU75" s="156"/>
      <c r="AV75" s="86"/>
      <c r="AW75" s="86"/>
      <c r="AX75" s="156"/>
      <c r="AY75" s="156"/>
      <c r="AZ75" s="42" t="str">
        <f t="shared" si="50"/>
        <v/>
      </c>
      <c r="BA75" s="90"/>
      <c r="BB75" s="145">
        <f t="shared" si="46"/>
        <v>0</v>
      </c>
      <c r="BC75" s="145"/>
      <c r="BD75" s="31"/>
    </row>
    <row r="76" spans="1:56" s="17" customFormat="1" ht="20.100000000000001" customHeight="1" thickBot="1" x14ac:dyDescent="0.3">
      <c r="A76" s="72" t="s">
        <v>44</v>
      </c>
      <c r="B76" s="87"/>
      <c r="C76" s="87"/>
      <c r="D76" s="198"/>
      <c r="E76" s="198"/>
      <c r="F76" s="87"/>
      <c r="G76" s="87"/>
      <c r="H76" s="198"/>
      <c r="I76" s="198"/>
      <c r="J76" s="73" t="str">
        <f t="shared" si="47"/>
        <v/>
      </c>
      <c r="K76" s="91"/>
      <c r="L76" s="191">
        <f t="shared" si="43"/>
        <v>0</v>
      </c>
      <c r="M76" s="191"/>
      <c r="N76" s="67"/>
      <c r="O76" s="72" t="s">
        <v>44</v>
      </c>
      <c r="P76" s="87"/>
      <c r="Q76" s="87"/>
      <c r="R76" s="198"/>
      <c r="S76" s="198"/>
      <c r="T76" s="87"/>
      <c r="U76" s="87"/>
      <c r="V76" s="198"/>
      <c r="W76" s="198"/>
      <c r="X76" s="73" t="str">
        <f t="shared" si="48"/>
        <v/>
      </c>
      <c r="Y76" s="91"/>
      <c r="Z76" s="191">
        <f t="shared" si="44"/>
        <v>0</v>
      </c>
      <c r="AA76" s="191"/>
      <c r="AB76" s="67"/>
      <c r="AC76" s="72" t="s">
        <v>44</v>
      </c>
      <c r="AD76" s="87"/>
      <c r="AE76" s="87"/>
      <c r="AF76" s="198"/>
      <c r="AG76" s="198"/>
      <c r="AH76" s="87"/>
      <c r="AI76" s="87"/>
      <c r="AJ76" s="198"/>
      <c r="AK76" s="198"/>
      <c r="AL76" s="73" t="str">
        <f t="shared" si="49"/>
        <v/>
      </c>
      <c r="AM76" s="91"/>
      <c r="AN76" s="191">
        <f t="shared" si="45"/>
        <v>0</v>
      </c>
      <c r="AO76" s="191"/>
      <c r="AP76" s="67"/>
      <c r="AQ76" s="72" t="s">
        <v>44</v>
      </c>
      <c r="AR76" s="87"/>
      <c r="AS76" s="87"/>
      <c r="AT76" s="198"/>
      <c r="AU76" s="198"/>
      <c r="AV76" s="87"/>
      <c r="AW76" s="87"/>
      <c r="AX76" s="198"/>
      <c r="AY76" s="198"/>
      <c r="AZ76" s="73" t="str">
        <f t="shared" si="50"/>
        <v/>
      </c>
      <c r="BA76" s="91"/>
      <c r="BB76" s="191">
        <f t="shared" si="46"/>
        <v>0</v>
      </c>
      <c r="BC76" s="191"/>
      <c r="BD76" s="31"/>
    </row>
    <row r="77" spans="1:56" s="17" customFormat="1" ht="20.100000000000001" customHeight="1" thickTop="1" x14ac:dyDescent="0.25">
      <c r="A77" s="76" t="s">
        <v>136</v>
      </c>
      <c r="B77" s="77" t="str">
        <f>IF(SUM(B65:B76)=0,"",SUM(B65:B76))</f>
        <v/>
      </c>
      <c r="C77" s="77" t="str">
        <f>IF(SUM(C65:C76)=0,"",SUM(C65:C76))</f>
        <v/>
      </c>
      <c r="D77" s="199" t="str">
        <f>IF(SUM(D65:E76)=0,"",SUM(D65:E76))</f>
        <v/>
      </c>
      <c r="E77" s="199"/>
      <c r="F77" s="77" t="str">
        <f>IF(SUM(F65:F76)=0,"",SUM(F65:F76))</f>
        <v/>
      </c>
      <c r="G77" s="77" t="str">
        <f>IF(SUM(G65:G76)=0,"",SUM(G65:G76))</f>
        <v/>
      </c>
      <c r="H77" s="199" t="str">
        <f>IF(SUM(H65:I76)=0,"",SUM(H65:I76))</f>
        <v/>
      </c>
      <c r="I77" s="199"/>
      <c r="J77" s="77" t="str">
        <f>IF(SUM(J65:J76)=0,"",SUM(J65:J76))</f>
        <v/>
      </c>
      <c r="K77" s="100" t="str">
        <f>IF(SUM(K65:K76)=0,"",AVERAGE(K65:K76))</f>
        <v/>
      </c>
      <c r="L77" s="200">
        <f>SUM(L65:M76)</f>
        <v>0</v>
      </c>
      <c r="M77" s="201"/>
      <c r="N77" s="67"/>
      <c r="O77" s="76" t="s">
        <v>136</v>
      </c>
      <c r="P77" s="77" t="str">
        <f>IF(SUM(P65:P76)=0,"",SUM(P65:P76))</f>
        <v/>
      </c>
      <c r="Q77" s="77" t="str">
        <f>IF(SUM(Q65:Q76)=0,"",SUM(Q65:Q76))</f>
        <v/>
      </c>
      <c r="R77" s="199" t="str">
        <f>IF(SUM(R65:S76)=0,"",SUM(R65:S76))</f>
        <v/>
      </c>
      <c r="S77" s="199"/>
      <c r="T77" s="77" t="str">
        <f>IF(SUM(T65:T76)=0,"",SUM(T65:T76))</f>
        <v/>
      </c>
      <c r="U77" s="77" t="str">
        <f>IF(SUM(U65:U76)=0,"",SUM(U65:U76))</f>
        <v/>
      </c>
      <c r="V77" s="199" t="str">
        <f>IF(SUM(V65:W76)=0,"",SUM(V65:W76))</f>
        <v/>
      </c>
      <c r="W77" s="199"/>
      <c r="X77" s="77" t="str">
        <f>IF(SUM(X65:X76)=0,"",SUM(X65:X76))</f>
        <v/>
      </c>
      <c r="Y77" s="100" t="str">
        <f>IF(SUM(Y65:Y76)=0,"",AVERAGE(Y65:Y76))</f>
        <v/>
      </c>
      <c r="Z77" s="200">
        <f>SUM(Z65:AA76)</f>
        <v>0</v>
      </c>
      <c r="AA77" s="201"/>
      <c r="AB77" s="67"/>
      <c r="AC77" s="76" t="s">
        <v>136</v>
      </c>
      <c r="AD77" s="77" t="str">
        <f>IF(SUM(AD65:AD76)=0,"",SUM(AD65:AD76))</f>
        <v/>
      </c>
      <c r="AE77" s="77" t="str">
        <f>IF(SUM(AE65:AE76)=0,"",SUM(AE65:AE76))</f>
        <v/>
      </c>
      <c r="AF77" s="199" t="str">
        <f>IF(SUM(AF65:AG76)=0,"",SUM(AF65:AG76))</f>
        <v/>
      </c>
      <c r="AG77" s="199"/>
      <c r="AH77" s="77" t="str">
        <f>IF(SUM(AH65:AH76)=0,"",SUM(AH65:AH76))</f>
        <v/>
      </c>
      <c r="AI77" s="77" t="str">
        <f>IF(SUM(AI65:AI76)=0,"",SUM(AI65:AI76))</f>
        <v/>
      </c>
      <c r="AJ77" s="199" t="str">
        <f>IF(SUM(AJ65:AK76)=0,"",SUM(AJ65:AK76))</f>
        <v/>
      </c>
      <c r="AK77" s="199"/>
      <c r="AL77" s="77" t="str">
        <f>IF(SUM(AL65:AL76)=0,"",SUM(AL65:AL76))</f>
        <v/>
      </c>
      <c r="AM77" s="100" t="str">
        <f>IF(SUM(AM65:AM76)=0,"",AVERAGE(AM65:AM76))</f>
        <v/>
      </c>
      <c r="AN77" s="200">
        <f>SUM(AN65:AO76)</f>
        <v>0</v>
      </c>
      <c r="AO77" s="201"/>
      <c r="AP77" s="67"/>
      <c r="AQ77" s="76" t="s">
        <v>136</v>
      </c>
      <c r="AR77" s="77" t="str">
        <f>IF(SUM(AR65:AR76)=0,"",SUM(AR65:AR76))</f>
        <v/>
      </c>
      <c r="AS77" s="77" t="str">
        <f>IF(SUM(AS65:AS76)=0,"",SUM(AS65:AS76))</f>
        <v/>
      </c>
      <c r="AT77" s="199" t="str">
        <f>IF(SUM(AT65:AU76)=0,"",SUM(AT65:AU76))</f>
        <v/>
      </c>
      <c r="AU77" s="199"/>
      <c r="AV77" s="77" t="str">
        <f>IF(SUM(AV65:AV76)=0,"",SUM(AV65:AV76))</f>
        <v/>
      </c>
      <c r="AW77" s="77" t="str">
        <f>IF(SUM(AW65:AW76)=0,"",SUM(AW65:AW76))</f>
        <v/>
      </c>
      <c r="AX77" s="199" t="str">
        <f>IF(SUM(AX65:AY76)=0,"",SUM(AX65:AY76))</f>
        <v/>
      </c>
      <c r="AY77" s="199"/>
      <c r="AZ77" s="77" t="str">
        <f>IF(SUM(AZ65:AZ76)=0,"",SUM(AZ65:AZ76))</f>
        <v/>
      </c>
      <c r="BA77" s="100" t="str">
        <f>IF(SUM(BA65:BA76)=0,"",AVERAGE(BA65:BA76))</f>
        <v/>
      </c>
      <c r="BB77" s="200">
        <f>SUM(BB65:BC76)</f>
        <v>0</v>
      </c>
      <c r="BC77" s="201"/>
      <c r="BD77" s="31"/>
    </row>
    <row r="78" spans="1:56" s="17" customFormat="1" ht="20.100000000000001" customHeight="1" thickBot="1" x14ac:dyDescent="0.3">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6"/>
    </row>
    <row r="79" spans="1:56" s="17" customFormat="1" ht="20.100000000000001" customHeight="1" x14ac:dyDescent="0.25">
      <c r="A79" s="32"/>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1"/>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row>
    <row r="80" spans="1:56" s="17" customFormat="1" ht="20.100000000000001" customHeight="1" x14ac:dyDescent="0.25">
      <c r="A80" s="32"/>
      <c r="B80" s="30"/>
      <c r="C80" s="30"/>
      <c r="D80" s="30"/>
      <c r="E80" s="188" t="s">
        <v>144</v>
      </c>
      <c r="F80" s="188"/>
      <c r="G80" s="188"/>
      <c r="H80" s="30"/>
      <c r="I80" s="188" t="s">
        <v>145</v>
      </c>
      <c r="J80" s="188"/>
      <c r="K80" s="188"/>
      <c r="L80" s="188"/>
      <c r="M80" s="188"/>
      <c r="N80" s="30"/>
      <c r="O80" s="188" t="s">
        <v>154</v>
      </c>
      <c r="P80" s="188"/>
      <c r="Q80" s="188"/>
      <c r="R80" s="188"/>
      <c r="S80" s="188"/>
      <c r="T80" s="188"/>
      <c r="U80" s="188"/>
      <c r="V80" s="188"/>
      <c r="W80" s="188"/>
      <c r="X80" s="188"/>
      <c r="Y80" s="188"/>
      <c r="Z80" s="188"/>
      <c r="AA80" s="188"/>
      <c r="AB80" s="31"/>
    </row>
    <row r="81" spans="1:28" s="17" customFormat="1" ht="59.25" customHeight="1" x14ac:dyDescent="0.25">
      <c r="A81" s="32"/>
      <c r="B81" s="30"/>
      <c r="C81" s="30"/>
      <c r="D81" s="30"/>
      <c r="E81" s="65" t="s">
        <v>108</v>
      </c>
      <c r="F81" s="78" t="str">
        <f>IF(SUM(B37,F37,J37,N37)=0,"",SUM(B37,F37,J37,N37))</f>
        <v/>
      </c>
      <c r="G81" s="27" t="s">
        <v>109</v>
      </c>
      <c r="H81" s="30"/>
      <c r="I81" s="189" t="s">
        <v>146</v>
      </c>
      <c r="J81" s="189"/>
      <c r="K81" s="145" t="str">
        <f>IF(Q94=0,"",Q94)</f>
        <v/>
      </c>
      <c r="L81" s="145"/>
      <c r="M81" s="27" t="s">
        <v>156</v>
      </c>
      <c r="N81" s="30"/>
      <c r="O81" s="54" t="s">
        <v>29</v>
      </c>
      <c r="P81" s="66" t="s">
        <v>117</v>
      </c>
      <c r="Q81" s="66" t="s">
        <v>118</v>
      </c>
      <c r="R81" s="193" t="s">
        <v>119</v>
      </c>
      <c r="S81" s="193"/>
      <c r="T81" s="66" t="s">
        <v>120</v>
      </c>
      <c r="U81" s="66" t="s">
        <v>121</v>
      </c>
      <c r="V81" s="193" t="s">
        <v>122</v>
      </c>
      <c r="W81" s="193"/>
      <c r="X81" s="66" t="s">
        <v>123</v>
      </c>
      <c r="Y81" s="66" t="s">
        <v>124</v>
      </c>
      <c r="Z81" s="193" t="s">
        <v>125</v>
      </c>
      <c r="AA81" s="193"/>
      <c r="AB81" s="31"/>
    </row>
    <row r="82" spans="1:28" s="17" customFormat="1" ht="20.100000000000001" customHeight="1" x14ac:dyDescent="0.25">
      <c r="A82" s="32"/>
      <c r="B82" s="30"/>
      <c r="C82" s="30"/>
      <c r="D82" s="30"/>
      <c r="E82" s="190" t="s">
        <v>110</v>
      </c>
      <c r="F82" s="78" t="str">
        <f t="shared" ref="F82:F84" si="51">IF(SUM(B38,F38,J38,N38)=0,"",SUM(B38,F38,J38,N38))</f>
        <v/>
      </c>
      <c r="G82" s="27" t="s">
        <v>2</v>
      </c>
      <c r="H82" s="30"/>
      <c r="I82" s="189" t="s">
        <v>147</v>
      </c>
      <c r="J82" s="189"/>
      <c r="K82" s="145" t="str">
        <f>IF(R94=0,"",R94)</f>
        <v/>
      </c>
      <c r="L82" s="145"/>
      <c r="M82" s="27" t="s">
        <v>156</v>
      </c>
      <c r="N82" s="30"/>
      <c r="O82" s="71" t="s">
        <v>33</v>
      </c>
      <c r="P82" s="42" t="str">
        <f>IF(SUM(B49,P49,AD49,AR49)=0,"",SUM(B49,P49,AD49,AR49))</f>
        <v/>
      </c>
      <c r="Q82" s="42" t="str">
        <f t="shared" ref="Q82:Q93" si="52">IF(P82="","",$F$81*P82)</f>
        <v/>
      </c>
      <c r="R82" s="145" t="str">
        <f t="shared" ref="R82:R93" si="53">IF(P82="","",$F$83*P82)</f>
        <v/>
      </c>
      <c r="S82" s="145"/>
      <c r="T82" s="42" t="str">
        <f t="shared" ref="T82:T93" si="54">IF(P82="","",$F$84*P82)</f>
        <v/>
      </c>
      <c r="U82" s="42" t="str">
        <f>IF(X98="","",X98)</f>
        <v/>
      </c>
      <c r="V82" s="196" t="str">
        <f>IF(R82="","",R82/Q82)</f>
        <v/>
      </c>
      <c r="W82" s="196"/>
      <c r="X82" s="97" t="str">
        <f t="shared" ref="X82:X93" si="55">IF(U82="","",U82/Q82)</f>
        <v/>
      </c>
      <c r="Y82" s="97" t="str">
        <f>IF(X82="","",(R82+U82)/Q82)</f>
        <v/>
      </c>
      <c r="Z82" s="196" t="str">
        <f>IF(R82="","",R82/($F$83*730))</f>
        <v/>
      </c>
      <c r="AA82" s="196"/>
      <c r="AB82" s="31"/>
    </row>
    <row r="83" spans="1:28" s="17" customFormat="1" ht="20.100000000000001" customHeight="1" x14ac:dyDescent="0.25">
      <c r="A83" s="32"/>
      <c r="B83" s="30"/>
      <c r="C83" s="30"/>
      <c r="D83" s="30"/>
      <c r="E83" s="190"/>
      <c r="F83" s="78" t="str">
        <f t="shared" si="51"/>
        <v/>
      </c>
      <c r="G83" s="27" t="s">
        <v>109</v>
      </c>
      <c r="H83" s="30"/>
      <c r="I83" s="189"/>
      <c r="J83" s="189"/>
      <c r="K83" s="145" t="str">
        <f>IF(K82="","",K82/0.0034121416)</f>
        <v/>
      </c>
      <c r="L83" s="145"/>
      <c r="M83" s="27" t="s">
        <v>157</v>
      </c>
      <c r="N83" s="30"/>
      <c r="O83" s="71" t="s">
        <v>34</v>
      </c>
      <c r="P83" s="42" t="str">
        <f t="shared" ref="P83:P93" si="56">IF(SUM(B50,P50,AD50,AR50)=0,"",SUM(B50,P50,AD50,AR50))</f>
        <v/>
      </c>
      <c r="Q83" s="42" t="str">
        <f t="shared" si="52"/>
        <v/>
      </c>
      <c r="R83" s="145" t="str">
        <f t="shared" si="53"/>
        <v/>
      </c>
      <c r="S83" s="145"/>
      <c r="T83" s="42" t="str">
        <f t="shared" si="54"/>
        <v/>
      </c>
      <c r="U83" s="42" t="str">
        <f t="shared" ref="U83:U93" si="57">IF(X99="","",X99)</f>
        <v/>
      </c>
      <c r="V83" s="196" t="str">
        <f t="shared" ref="V83:V93" si="58">IF(R83="","",R83/Q83)</f>
        <v/>
      </c>
      <c r="W83" s="196"/>
      <c r="X83" s="97" t="str">
        <f t="shared" si="55"/>
        <v/>
      </c>
      <c r="Y83" s="97" t="str">
        <f t="shared" ref="Y83:Y93" si="59">IF(X83="","",(R83+U83)/Q83)</f>
        <v/>
      </c>
      <c r="Z83" s="196" t="str">
        <f t="shared" ref="Z83:Z93" si="60">IF(R83="","",R83/($F$83*730))</f>
        <v/>
      </c>
      <c r="AA83" s="196"/>
      <c r="AB83" s="31"/>
    </row>
    <row r="84" spans="1:28" s="17" customFormat="1" ht="20.100000000000001" customHeight="1" x14ac:dyDescent="0.25">
      <c r="A84" s="32"/>
      <c r="B84" s="30"/>
      <c r="C84" s="30"/>
      <c r="D84" s="30"/>
      <c r="E84" s="65" t="s">
        <v>111</v>
      </c>
      <c r="F84" s="78" t="str">
        <f t="shared" si="51"/>
        <v/>
      </c>
      <c r="G84" s="27" t="s">
        <v>109</v>
      </c>
      <c r="H84" s="30"/>
      <c r="I84" s="189" t="s">
        <v>148</v>
      </c>
      <c r="J84" s="189"/>
      <c r="K84" s="145" t="str">
        <f>IF(T94=0,"",T94)</f>
        <v/>
      </c>
      <c r="L84" s="145"/>
      <c r="M84" s="27" t="s">
        <v>156</v>
      </c>
      <c r="N84" s="30"/>
      <c r="O84" s="71" t="s">
        <v>35</v>
      </c>
      <c r="P84" s="42" t="str">
        <f t="shared" si="56"/>
        <v/>
      </c>
      <c r="Q84" s="42" t="str">
        <f t="shared" si="52"/>
        <v/>
      </c>
      <c r="R84" s="145" t="str">
        <f t="shared" si="53"/>
        <v/>
      </c>
      <c r="S84" s="145"/>
      <c r="T84" s="42" t="str">
        <f t="shared" si="54"/>
        <v/>
      </c>
      <c r="U84" s="42" t="str">
        <f t="shared" si="57"/>
        <v/>
      </c>
      <c r="V84" s="196" t="str">
        <f t="shared" si="58"/>
        <v/>
      </c>
      <c r="W84" s="196"/>
      <c r="X84" s="97" t="str">
        <f t="shared" si="55"/>
        <v/>
      </c>
      <c r="Y84" s="97" t="str">
        <f t="shared" si="59"/>
        <v/>
      </c>
      <c r="Z84" s="196" t="str">
        <f t="shared" si="60"/>
        <v/>
      </c>
      <c r="AA84" s="196"/>
      <c r="AB84" s="31"/>
    </row>
    <row r="85" spans="1:28" s="17" customFormat="1" ht="20.100000000000001" customHeight="1" x14ac:dyDescent="0.25">
      <c r="A85" s="32"/>
      <c r="B85" s="30"/>
      <c r="C85" s="30"/>
      <c r="D85" s="30"/>
      <c r="E85" s="190" t="s">
        <v>112</v>
      </c>
      <c r="F85" s="197" t="str">
        <f>IF(AND(F81&lt;&gt;"",F83&lt;&gt;"",F84&lt;&gt;""),((F83+F84)/F81),"")</f>
        <v/>
      </c>
      <c r="G85" s="30"/>
      <c r="H85" s="30"/>
      <c r="I85" s="189" t="s">
        <v>149</v>
      </c>
      <c r="J85" s="189"/>
      <c r="K85" s="145" t="str">
        <f>IF(U94=0,"",U94)</f>
        <v/>
      </c>
      <c r="L85" s="145"/>
      <c r="M85" s="27" t="s">
        <v>156</v>
      </c>
      <c r="N85" s="30"/>
      <c r="O85" s="71" t="s">
        <v>36</v>
      </c>
      <c r="P85" s="42" t="str">
        <f t="shared" si="56"/>
        <v/>
      </c>
      <c r="Q85" s="42" t="str">
        <f t="shared" si="52"/>
        <v/>
      </c>
      <c r="R85" s="145" t="str">
        <f t="shared" si="53"/>
        <v/>
      </c>
      <c r="S85" s="145"/>
      <c r="T85" s="42" t="str">
        <f t="shared" si="54"/>
        <v/>
      </c>
      <c r="U85" s="42" t="str">
        <f t="shared" si="57"/>
        <v/>
      </c>
      <c r="V85" s="196" t="str">
        <f t="shared" si="58"/>
        <v/>
      </c>
      <c r="W85" s="196"/>
      <c r="X85" s="97" t="str">
        <f t="shared" si="55"/>
        <v/>
      </c>
      <c r="Y85" s="97" t="str">
        <f t="shared" si="59"/>
        <v/>
      </c>
      <c r="Z85" s="196" t="str">
        <f t="shared" si="60"/>
        <v/>
      </c>
      <c r="AA85" s="196"/>
      <c r="AB85" s="31"/>
    </row>
    <row r="86" spans="1:28" s="17" customFormat="1" ht="20.100000000000001" customHeight="1" x14ac:dyDescent="0.25">
      <c r="A86" s="32"/>
      <c r="B86" s="30"/>
      <c r="C86" s="30"/>
      <c r="D86" s="30"/>
      <c r="E86" s="190"/>
      <c r="F86" s="197"/>
      <c r="G86" s="30"/>
      <c r="H86" s="30"/>
      <c r="I86" s="189" t="s">
        <v>150</v>
      </c>
      <c r="J86" s="189"/>
      <c r="K86" s="145" t="str">
        <f>IF(X110="","",X110-Z110)</f>
        <v/>
      </c>
      <c r="L86" s="145"/>
      <c r="M86" s="27" t="s">
        <v>156</v>
      </c>
      <c r="N86" s="30"/>
      <c r="O86" s="71" t="s">
        <v>37</v>
      </c>
      <c r="P86" s="42" t="str">
        <f t="shared" si="56"/>
        <v/>
      </c>
      <c r="Q86" s="42" t="str">
        <f t="shared" si="52"/>
        <v/>
      </c>
      <c r="R86" s="145" t="str">
        <f t="shared" si="53"/>
        <v/>
      </c>
      <c r="S86" s="145"/>
      <c r="T86" s="42" t="str">
        <f t="shared" si="54"/>
        <v/>
      </c>
      <c r="U86" s="42" t="str">
        <f t="shared" si="57"/>
        <v/>
      </c>
      <c r="V86" s="196" t="str">
        <f t="shared" si="58"/>
        <v/>
      </c>
      <c r="W86" s="196"/>
      <c r="X86" s="97" t="str">
        <f t="shared" si="55"/>
        <v/>
      </c>
      <c r="Y86" s="97" t="str">
        <f t="shared" si="59"/>
        <v/>
      </c>
      <c r="Z86" s="196" t="str">
        <f t="shared" si="60"/>
        <v/>
      </c>
      <c r="AA86" s="196"/>
      <c r="AB86" s="31"/>
    </row>
    <row r="87" spans="1:28" s="17" customFormat="1" ht="20.100000000000001" customHeight="1" x14ac:dyDescent="0.25">
      <c r="A87" s="32"/>
      <c r="B87" s="30"/>
      <c r="C87" s="30"/>
      <c r="D87" s="30"/>
      <c r="E87" s="30"/>
      <c r="F87" s="30"/>
      <c r="G87" s="30"/>
      <c r="H87" s="30"/>
      <c r="I87" s="189" t="s">
        <v>151</v>
      </c>
      <c r="J87" s="189"/>
      <c r="K87" s="145">
        <f>IF(Z110="","",Z110/0.0034121416)</f>
        <v>0</v>
      </c>
      <c r="L87" s="145"/>
      <c r="M87" s="27" t="s">
        <v>157</v>
      </c>
      <c r="N87" s="30"/>
      <c r="O87" s="71" t="s">
        <v>38</v>
      </c>
      <c r="P87" s="42" t="str">
        <f t="shared" si="56"/>
        <v/>
      </c>
      <c r="Q87" s="42" t="str">
        <f t="shared" si="52"/>
        <v/>
      </c>
      <c r="R87" s="145" t="str">
        <f t="shared" si="53"/>
        <v/>
      </c>
      <c r="S87" s="145"/>
      <c r="T87" s="42" t="str">
        <f t="shared" si="54"/>
        <v/>
      </c>
      <c r="U87" s="42" t="str">
        <f t="shared" si="57"/>
        <v/>
      </c>
      <c r="V87" s="196" t="str">
        <f t="shared" si="58"/>
        <v/>
      </c>
      <c r="W87" s="196"/>
      <c r="X87" s="97" t="str">
        <f t="shared" si="55"/>
        <v/>
      </c>
      <c r="Y87" s="97" t="str">
        <f t="shared" si="59"/>
        <v/>
      </c>
      <c r="Z87" s="196" t="str">
        <f t="shared" si="60"/>
        <v/>
      </c>
      <c r="AA87" s="196"/>
      <c r="AB87" s="31"/>
    </row>
    <row r="88" spans="1:28" s="17" customFormat="1" ht="20.100000000000001" customHeight="1" x14ac:dyDescent="0.25">
      <c r="A88" s="32"/>
      <c r="B88" s="30"/>
      <c r="C88" s="30"/>
      <c r="D88" s="30"/>
      <c r="E88" s="30"/>
      <c r="F88" s="30"/>
      <c r="G88" s="30"/>
      <c r="H88" s="30"/>
      <c r="I88" s="189" t="s">
        <v>152</v>
      </c>
      <c r="J88" s="189"/>
      <c r="K88" s="145" t="str">
        <f>IF(Y94="","",Y94)</f>
        <v/>
      </c>
      <c r="L88" s="145"/>
      <c r="M88" s="27"/>
      <c r="N88" s="30"/>
      <c r="O88" s="71" t="s">
        <v>39</v>
      </c>
      <c r="P88" s="42" t="str">
        <f t="shared" si="56"/>
        <v/>
      </c>
      <c r="Q88" s="42" t="str">
        <f t="shared" si="52"/>
        <v/>
      </c>
      <c r="R88" s="145" t="str">
        <f t="shared" si="53"/>
        <v/>
      </c>
      <c r="S88" s="145"/>
      <c r="T88" s="42" t="str">
        <f t="shared" si="54"/>
        <v/>
      </c>
      <c r="U88" s="42" t="str">
        <f t="shared" si="57"/>
        <v/>
      </c>
      <c r="V88" s="196" t="str">
        <f t="shared" si="58"/>
        <v/>
      </c>
      <c r="W88" s="196"/>
      <c r="X88" s="97" t="str">
        <f t="shared" si="55"/>
        <v/>
      </c>
      <c r="Y88" s="97" t="str">
        <f t="shared" si="59"/>
        <v/>
      </c>
      <c r="Z88" s="196" t="str">
        <f t="shared" si="60"/>
        <v/>
      </c>
      <c r="AA88" s="196"/>
      <c r="AB88" s="31"/>
    </row>
    <row r="89" spans="1:28" s="17" customFormat="1" ht="20.100000000000001" customHeight="1" x14ac:dyDescent="0.25">
      <c r="A89" s="32"/>
      <c r="B89" s="30"/>
      <c r="C89" s="30"/>
      <c r="D89" s="30"/>
      <c r="E89" s="30"/>
      <c r="F89" s="30"/>
      <c r="G89" s="30"/>
      <c r="H89" s="30"/>
      <c r="I89" s="189" t="s">
        <v>153</v>
      </c>
      <c r="J89" s="189"/>
      <c r="K89" s="145" t="str">
        <f>IF(K81="","",K81-K86)</f>
        <v/>
      </c>
      <c r="L89" s="145"/>
      <c r="M89" s="27" t="s">
        <v>156</v>
      </c>
      <c r="N89" s="30"/>
      <c r="O89" s="71" t="s">
        <v>40</v>
      </c>
      <c r="P89" s="42" t="str">
        <f t="shared" si="56"/>
        <v/>
      </c>
      <c r="Q89" s="42" t="str">
        <f t="shared" si="52"/>
        <v/>
      </c>
      <c r="R89" s="145" t="str">
        <f t="shared" si="53"/>
        <v/>
      </c>
      <c r="S89" s="145"/>
      <c r="T89" s="42" t="str">
        <f t="shared" si="54"/>
        <v/>
      </c>
      <c r="U89" s="42" t="str">
        <f t="shared" si="57"/>
        <v/>
      </c>
      <c r="V89" s="196" t="str">
        <f t="shared" si="58"/>
        <v/>
      </c>
      <c r="W89" s="196"/>
      <c r="X89" s="97" t="str">
        <f t="shared" si="55"/>
        <v/>
      </c>
      <c r="Y89" s="97" t="str">
        <f t="shared" si="59"/>
        <v/>
      </c>
      <c r="Z89" s="196" t="str">
        <f t="shared" si="60"/>
        <v/>
      </c>
      <c r="AA89" s="196"/>
      <c r="AB89" s="31"/>
    </row>
    <row r="90" spans="1:28" s="17" customFormat="1" ht="20.100000000000001" customHeight="1" x14ac:dyDescent="0.25">
      <c r="A90" s="32"/>
      <c r="B90" s="30"/>
      <c r="C90" s="30"/>
      <c r="D90" s="30"/>
      <c r="E90" s="30"/>
      <c r="F90" s="30"/>
      <c r="G90" s="30"/>
      <c r="H90" s="30"/>
      <c r="I90" s="160"/>
      <c r="J90" s="160"/>
      <c r="K90" s="187"/>
      <c r="L90" s="187"/>
      <c r="M90" s="30"/>
      <c r="N90" s="30"/>
      <c r="O90" s="71" t="s">
        <v>41</v>
      </c>
      <c r="P90" s="42" t="str">
        <f t="shared" si="56"/>
        <v/>
      </c>
      <c r="Q90" s="42" t="str">
        <f t="shared" si="52"/>
        <v/>
      </c>
      <c r="R90" s="145" t="str">
        <f t="shared" si="53"/>
        <v/>
      </c>
      <c r="S90" s="145"/>
      <c r="T90" s="42" t="str">
        <f t="shared" si="54"/>
        <v/>
      </c>
      <c r="U90" s="42" t="str">
        <f t="shared" si="57"/>
        <v/>
      </c>
      <c r="V90" s="196" t="str">
        <f t="shared" si="58"/>
        <v/>
      </c>
      <c r="W90" s="196"/>
      <c r="X90" s="97" t="str">
        <f t="shared" si="55"/>
        <v/>
      </c>
      <c r="Y90" s="97" t="str">
        <f t="shared" si="59"/>
        <v/>
      </c>
      <c r="Z90" s="196" t="str">
        <f t="shared" si="60"/>
        <v/>
      </c>
      <c r="AA90" s="196"/>
      <c r="AB90" s="31"/>
    </row>
    <row r="91" spans="1:28" s="17" customFormat="1" ht="20.100000000000001" customHeight="1" x14ac:dyDescent="0.25">
      <c r="A91" s="32"/>
      <c r="B91" s="30"/>
      <c r="C91" s="30"/>
      <c r="D91" s="30"/>
      <c r="E91" s="30"/>
      <c r="F91" s="30"/>
      <c r="G91" s="30"/>
      <c r="H91" s="30"/>
      <c r="I91" s="30"/>
      <c r="J91" s="30"/>
      <c r="K91" s="30"/>
      <c r="L91" s="30"/>
      <c r="M91" s="30"/>
      <c r="N91" s="30"/>
      <c r="O91" s="71" t="s">
        <v>42</v>
      </c>
      <c r="P91" s="42" t="str">
        <f t="shared" si="56"/>
        <v/>
      </c>
      <c r="Q91" s="42" t="str">
        <f t="shared" si="52"/>
        <v/>
      </c>
      <c r="R91" s="145" t="str">
        <f t="shared" si="53"/>
        <v/>
      </c>
      <c r="S91" s="145"/>
      <c r="T91" s="42" t="str">
        <f t="shared" si="54"/>
        <v/>
      </c>
      <c r="U91" s="42" t="str">
        <f t="shared" si="57"/>
        <v/>
      </c>
      <c r="V91" s="196" t="str">
        <f t="shared" si="58"/>
        <v/>
      </c>
      <c r="W91" s="196"/>
      <c r="X91" s="97" t="str">
        <f t="shared" si="55"/>
        <v/>
      </c>
      <c r="Y91" s="97" t="str">
        <f t="shared" si="59"/>
        <v/>
      </c>
      <c r="Z91" s="196" t="str">
        <f t="shared" si="60"/>
        <v/>
      </c>
      <c r="AA91" s="196"/>
      <c r="AB91" s="31"/>
    </row>
    <row r="92" spans="1:28" s="17" customFormat="1" ht="20.100000000000001" customHeight="1" thickBot="1" x14ac:dyDescent="0.3">
      <c r="A92" s="32"/>
      <c r="B92" s="30"/>
      <c r="C92" s="30"/>
      <c r="D92" s="30"/>
      <c r="E92" s="30"/>
      <c r="F92" s="30"/>
      <c r="G92" s="30"/>
      <c r="H92" s="30"/>
      <c r="I92" s="30"/>
      <c r="J92" s="30"/>
      <c r="K92" s="30"/>
      <c r="L92" s="30"/>
      <c r="M92" s="30"/>
      <c r="N92" s="30"/>
      <c r="O92" s="71" t="s">
        <v>43</v>
      </c>
      <c r="P92" s="42" t="str">
        <f t="shared" si="56"/>
        <v/>
      </c>
      <c r="Q92" s="42" t="str">
        <f t="shared" si="52"/>
        <v/>
      </c>
      <c r="R92" s="145" t="str">
        <f t="shared" si="53"/>
        <v/>
      </c>
      <c r="S92" s="145"/>
      <c r="T92" s="42" t="str">
        <f t="shared" si="54"/>
        <v/>
      </c>
      <c r="U92" s="42" t="str">
        <f t="shared" si="57"/>
        <v/>
      </c>
      <c r="V92" s="196" t="str">
        <f t="shared" si="58"/>
        <v/>
      </c>
      <c r="W92" s="196"/>
      <c r="X92" s="97" t="str">
        <f t="shared" si="55"/>
        <v/>
      </c>
      <c r="Y92" s="97" t="str">
        <f t="shared" si="59"/>
        <v/>
      </c>
      <c r="Z92" s="196" t="str">
        <f t="shared" si="60"/>
        <v/>
      </c>
      <c r="AA92" s="196"/>
      <c r="AB92" s="31"/>
    </row>
    <row r="93" spans="1:28" s="17" customFormat="1" ht="20.100000000000001" customHeight="1" thickBot="1" x14ac:dyDescent="0.3">
      <c r="A93" s="32"/>
      <c r="B93" s="30"/>
      <c r="C93" s="178" t="s">
        <v>158</v>
      </c>
      <c r="D93" s="179"/>
      <c r="E93" s="179"/>
      <c r="F93" s="179"/>
      <c r="G93" s="179"/>
      <c r="H93" s="179"/>
      <c r="I93" s="179"/>
      <c r="J93" s="179"/>
      <c r="K93" s="180"/>
      <c r="L93" s="30"/>
      <c r="M93" s="30"/>
      <c r="N93" s="30"/>
      <c r="O93" s="72" t="s">
        <v>44</v>
      </c>
      <c r="P93" s="73" t="str">
        <f t="shared" si="56"/>
        <v/>
      </c>
      <c r="Q93" s="73" t="str">
        <f t="shared" si="52"/>
        <v/>
      </c>
      <c r="R93" s="191" t="str">
        <f t="shared" si="53"/>
        <v/>
      </c>
      <c r="S93" s="191"/>
      <c r="T93" s="73" t="str">
        <f t="shared" si="54"/>
        <v/>
      </c>
      <c r="U93" s="73" t="str">
        <f t="shared" si="57"/>
        <v/>
      </c>
      <c r="V93" s="194" t="str">
        <f t="shared" si="58"/>
        <v/>
      </c>
      <c r="W93" s="194"/>
      <c r="X93" s="98" t="str">
        <f t="shared" si="55"/>
        <v/>
      </c>
      <c r="Y93" s="98" t="str">
        <f t="shared" si="59"/>
        <v/>
      </c>
      <c r="Z93" s="194" t="str">
        <f t="shared" si="60"/>
        <v/>
      </c>
      <c r="AA93" s="194"/>
      <c r="AB93" s="31"/>
    </row>
    <row r="94" spans="1:28" s="17" customFormat="1" ht="20.100000000000001" customHeight="1" thickTop="1" x14ac:dyDescent="0.25">
      <c r="A94" s="32"/>
      <c r="B94" s="30"/>
      <c r="C94" s="181"/>
      <c r="D94" s="182"/>
      <c r="E94" s="182"/>
      <c r="F94" s="182"/>
      <c r="G94" s="182"/>
      <c r="H94" s="182"/>
      <c r="I94" s="182"/>
      <c r="J94" s="182"/>
      <c r="K94" s="183"/>
      <c r="L94" s="30"/>
      <c r="M94" s="30"/>
      <c r="N94" s="30"/>
      <c r="O94" s="74" t="s">
        <v>136</v>
      </c>
      <c r="P94" s="75" t="str">
        <f>IF(SUM(P82:P93)=0,"",SUM(P82:P93))</f>
        <v/>
      </c>
      <c r="Q94" s="75" t="str">
        <f>IF(SUM(Q82:Q93)=0,"",SUM(Q82:Q93))</f>
        <v/>
      </c>
      <c r="R94" s="192" t="str">
        <f>IF(SUM(R82:S93)=0,"",SUM(R82:S93))</f>
        <v/>
      </c>
      <c r="S94" s="192"/>
      <c r="T94" s="75" t="str">
        <f>IF(SUM(T82:T93)=0,"",SUM(T82:T93))</f>
        <v/>
      </c>
      <c r="U94" s="95" t="str">
        <f>IF(SUM(U82:U93)=0,"",SUM(U82:U93))</f>
        <v/>
      </c>
      <c r="V94" s="195" t="str">
        <f t="shared" ref="V94" si="61">IF(R94="","",R94/Q94)</f>
        <v/>
      </c>
      <c r="W94" s="195"/>
      <c r="X94" s="99" t="str">
        <f t="shared" ref="X94" si="62">IF(U94="","",U94/Q94)</f>
        <v/>
      </c>
      <c r="Y94" s="99" t="str">
        <f t="shared" ref="Y94" si="63">IF(X94="","",(R94+U94)/Q94)</f>
        <v/>
      </c>
      <c r="Z94" s="195" t="str">
        <f>IF(R94="","",R94/($F$83*8760))</f>
        <v/>
      </c>
      <c r="AA94" s="195"/>
      <c r="AB94" s="31"/>
    </row>
    <row r="95" spans="1:28" s="17" customFormat="1" ht="20.100000000000001" customHeight="1" x14ac:dyDescent="0.25">
      <c r="A95" s="32"/>
      <c r="B95" s="30"/>
      <c r="C95" s="181"/>
      <c r="D95" s="182"/>
      <c r="E95" s="182"/>
      <c r="F95" s="182"/>
      <c r="G95" s="182"/>
      <c r="H95" s="182"/>
      <c r="I95" s="182"/>
      <c r="J95" s="182"/>
      <c r="K95" s="183"/>
      <c r="L95" s="30"/>
      <c r="M95" s="30"/>
      <c r="N95" s="30"/>
      <c r="O95" s="30"/>
      <c r="P95" s="30"/>
      <c r="Q95" s="30"/>
      <c r="R95" s="30"/>
      <c r="S95" s="30"/>
      <c r="T95" s="30"/>
      <c r="U95" s="30"/>
      <c r="V95" s="30"/>
      <c r="W95" s="30"/>
      <c r="X95" s="30"/>
      <c r="Y95" s="30"/>
      <c r="Z95" s="30"/>
      <c r="AA95" s="30"/>
      <c r="AB95" s="31"/>
    </row>
    <row r="96" spans="1:28" s="17" customFormat="1" ht="20.100000000000001" customHeight="1" x14ac:dyDescent="0.25">
      <c r="A96" s="32"/>
      <c r="B96" s="30"/>
      <c r="C96" s="181"/>
      <c r="D96" s="182"/>
      <c r="E96" s="182"/>
      <c r="F96" s="182"/>
      <c r="G96" s="182"/>
      <c r="H96" s="182"/>
      <c r="I96" s="182"/>
      <c r="J96" s="182"/>
      <c r="K96" s="183"/>
      <c r="L96" s="30"/>
      <c r="M96" s="30"/>
      <c r="N96" s="30"/>
      <c r="O96" s="188" t="s">
        <v>155</v>
      </c>
      <c r="P96" s="188"/>
      <c r="Q96" s="188"/>
      <c r="R96" s="188"/>
      <c r="S96" s="188"/>
      <c r="T96" s="188"/>
      <c r="U96" s="188"/>
      <c r="V96" s="188"/>
      <c r="W96" s="188"/>
      <c r="X96" s="188"/>
      <c r="Y96" s="188"/>
      <c r="Z96" s="188"/>
      <c r="AA96" s="188"/>
      <c r="AB96" s="31"/>
    </row>
    <row r="97" spans="1:28" s="17" customFormat="1" ht="57.75" customHeight="1" x14ac:dyDescent="0.25">
      <c r="A97" s="32"/>
      <c r="B97" s="30"/>
      <c r="C97" s="181"/>
      <c r="D97" s="182"/>
      <c r="E97" s="182"/>
      <c r="F97" s="182"/>
      <c r="G97" s="182"/>
      <c r="H97" s="182"/>
      <c r="I97" s="182"/>
      <c r="J97" s="182"/>
      <c r="K97" s="183"/>
      <c r="L97" s="30"/>
      <c r="M97" s="30"/>
      <c r="N97" s="30"/>
      <c r="O97" s="54" t="s">
        <v>29</v>
      </c>
      <c r="P97" s="66" t="s">
        <v>127</v>
      </c>
      <c r="Q97" s="66" t="s">
        <v>128</v>
      </c>
      <c r="R97" s="193" t="s">
        <v>129</v>
      </c>
      <c r="S97" s="193"/>
      <c r="T97" s="66" t="s">
        <v>130</v>
      </c>
      <c r="U97" s="66" t="s">
        <v>131</v>
      </c>
      <c r="V97" s="193" t="s">
        <v>132</v>
      </c>
      <c r="W97" s="193"/>
      <c r="X97" s="66" t="s">
        <v>133</v>
      </c>
      <c r="Y97" s="66" t="s">
        <v>134</v>
      </c>
      <c r="Z97" s="193" t="s">
        <v>135</v>
      </c>
      <c r="AA97" s="193"/>
      <c r="AB97" s="31"/>
    </row>
    <row r="98" spans="1:28" s="17" customFormat="1" ht="20.100000000000001" customHeight="1" x14ac:dyDescent="0.25">
      <c r="A98" s="32"/>
      <c r="B98" s="30"/>
      <c r="C98" s="181"/>
      <c r="D98" s="182"/>
      <c r="E98" s="182"/>
      <c r="F98" s="182"/>
      <c r="G98" s="182"/>
      <c r="H98" s="182"/>
      <c r="I98" s="182"/>
      <c r="J98" s="182"/>
      <c r="K98" s="183"/>
      <c r="L98" s="30"/>
      <c r="M98" s="30"/>
      <c r="N98" s="30"/>
      <c r="O98" s="71" t="s">
        <v>33</v>
      </c>
      <c r="P98" s="42" t="str">
        <f>IF(SUM(B65,P65,AD65,AR65)=0,"",SUM(B65,P65,AD65,AR65))</f>
        <v/>
      </c>
      <c r="Q98" s="42" t="str">
        <f>IF(SUM(C65,Q65,AE65,AS65)=0,"",SUM(C65,Q65,AE65,AS65))</f>
        <v/>
      </c>
      <c r="R98" s="145" t="str">
        <f>IF(SUM(D65,R65,AF65,AT65)=0,"",SUM(D65,R65,AF65,AT65))</f>
        <v/>
      </c>
      <c r="S98" s="145"/>
      <c r="T98" s="42" t="str">
        <f t="shared" ref="T98:U98" si="64">IF(SUM(F65,T65,AH65,AV65)=0,"",SUM(F65,T65,AH65,AV65))</f>
        <v/>
      </c>
      <c r="U98" s="42" t="str">
        <f t="shared" si="64"/>
        <v/>
      </c>
      <c r="V98" s="145" t="str">
        <f>IF(SUM(H65,V65,AJ65,AX65)=0,"",SUM(H65,V65,AJ65,AX65))</f>
        <v/>
      </c>
      <c r="W98" s="145"/>
      <c r="X98" s="42" t="str">
        <f>IF(SUM(P98:W98)=0,"",SUM(P98:W98))</f>
        <v/>
      </c>
      <c r="Y98" s="92" t="str">
        <f>IF(SUM(K65,Y65,AM65,BA65)=0,"",SUM(K65,Y65,AM65,BA65))</f>
        <v/>
      </c>
      <c r="Z98" s="145">
        <f t="shared" ref="Z98:Z109" si="65">IF(Y98="",0,Y98*X98)</f>
        <v>0</v>
      </c>
      <c r="AA98" s="145"/>
      <c r="AB98" s="31"/>
    </row>
    <row r="99" spans="1:28" s="17" customFormat="1" ht="20.100000000000001" customHeight="1" x14ac:dyDescent="0.25">
      <c r="A99" s="32"/>
      <c r="B99" s="30"/>
      <c r="C99" s="181"/>
      <c r="D99" s="182"/>
      <c r="E99" s="182"/>
      <c r="F99" s="182"/>
      <c r="G99" s="182"/>
      <c r="H99" s="182"/>
      <c r="I99" s="182"/>
      <c r="J99" s="182"/>
      <c r="K99" s="183"/>
      <c r="L99" s="30"/>
      <c r="M99" s="30"/>
      <c r="N99" s="30"/>
      <c r="O99" s="71" t="s">
        <v>34</v>
      </c>
      <c r="P99" s="42" t="str">
        <f t="shared" ref="P99:R99" si="66">IF(SUM(B66,P66,AD66,AR66)=0,"",SUM(B66,P66,AD66,AR66))</f>
        <v/>
      </c>
      <c r="Q99" s="42" t="str">
        <f t="shared" si="66"/>
        <v/>
      </c>
      <c r="R99" s="145" t="str">
        <f t="shared" si="66"/>
        <v/>
      </c>
      <c r="S99" s="145"/>
      <c r="T99" s="42" t="str">
        <f t="shared" ref="T99:T109" si="67">IF(SUM(F66,T66,AH66,AV66)=0,"",SUM(F66,T66,AH66,AV66))</f>
        <v/>
      </c>
      <c r="U99" s="42" t="str">
        <f t="shared" ref="U99:U109" si="68">IF(SUM(G66,U66,AI66,AW66)=0,"",SUM(G66,U66,AI66,AW66))</f>
        <v/>
      </c>
      <c r="V99" s="145" t="str">
        <f t="shared" ref="V99:V109" si="69">IF(SUM(H66,V66,AJ66,AX66)=0,"",SUM(H66,V66,AJ66,AX66))</f>
        <v/>
      </c>
      <c r="W99" s="145"/>
      <c r="X99" s="42" t="str">
        <f t="shared" ref="X99:X109" si="70">IF(SUM(P99:W99)=0,"",SUM(P99:W99))</f>
        <v/>
      </c>
      <c r="Y99" s="92" t="str">
        <f t="shared" ref="Y99:Y109" si="71">IF(SUM(K66,Y66,AM66,BA66)=0,"",SUM(K66,Y66,AM66,BA66))</f>
        <v/>
      </c>
      <c r="Z99" s="145">
        <f t="shared" si="65"/>
        <v>0</v>
      </c>
      <c r="AA99" s="145"/>
      <c r="AB99" s="31"/>
    </row>
    <row r="100" spans="1:28" s="17" customFormat="1" ht="20.100000000000001" customHeight="1" x14ac:dyDescent="0.25">
      <c r="A100" s="32"/>
      <c r="B100" s="30"/>
      <c r="C100" s="181"/>
      <c r="D100" s="182"/>
      <c r="E100" s="182"/>
      <c r="F100" s="182"/>
      <c r="G100" s="182"/>
      <c r="H100" s="182"/>
      <c r="I100" s="182"/>
      <c r="J100" s="182"/>
      <c r="K100" s="183"/>
      <c r="L100" s="30"/>
      <c r="M100" s="30"/>
      <c r="N100" s="30"/>
      <c r="O100" s="71" t="s">
        <v>35</v>
      </c>
      <c r="P100" s="42" t="str">
        <f t="shared" ref="P100:R100" si="72">IF(SUM(B67,P67,AD67,AR67)=0,"",SUM(B67,P67,AD67,AR67))</f>
        <v/>
      </c>
      <c r="Q100" s="42" t="str">
        <f t="shared" si="72"/>
        <v/>
      </c>
      <c r="R100" s="145" t="str">
        <f t="shared" si="72"/>
        <v/>
      </c>
      <c r="S100" s="145"/>
      <c r="T100" s="42" t="str">
        <f t="shared" si="67"/>
        <v/>
      </c>
      <c r="U100" s="42" t="str">
        <f t="shared" si="68"/>
        <v/>
      </c>
      <c r="V100" s="145" t="str">
        <f t="shared" si="69"/>
        <v/>
      </c>
      <c r="W100" s="145"/>
      <c r="X100" s="42" t="str">
        <f t="shared" si="70"/>
        <v/>
      </c>
      <c r="Y100" s="92" t="str">
        <f t="shared" si="71"/>
        <v/>
      </c>
      <c r="Z100" s="145">
        <f t="shared" si="65"/>
        <v>0</v>
      </c>
      <c r="AA100" s="145"/>
      <c r="AB100" s="31"/>
    </row>
    <row r="101" spans="1:28" s="17" customFormat="1" ht="20.100000000000001" customHeight="1" x14ac:dyDescent="0.25">
      <c r="A101" s="32"/>
      <c r="B101" s="30"/>
      <c r="C101" s="181"/>
      <c r="D101" s="182"/>
      <c r="E101" s="182"/>
      <c r="F101" s="182"/>
      <c r="G101" s="182"/>
      <c r="H101" s="182"/>
      <c r="I101" s="182"/>
      <c r="J101" s="182"/>
      <c r="K101" s="183"/>
      <c r="L101" s="30"/>
      <c r="M101" s="30"/>
      <c r="N101" s="30"/>
      <c r="O101" s="71" t="s">
        <v>36</v>
      </c>
      <c r="P101" s="42" t="str">
        <f t="shared" ref="P101:R101" si="73">IF(SUM(B68,P68,AD68,AR68)=0,"",SUM(B68,P68,AD68,AR68))</f>
        <v/>
      </c>
      <c r="Q101" s="42" t="str">
        <f t="shared" si="73"/>
        <v/>
      </c>
      <c r="R101" s="145" t="str">
        <f t="shared" si="73"/>
        <v/>
      </c>
      <c r="S101" s="145"/>
      <c r="T101" s="42" t="str">
        <f t="shared" si="67"/>
        <v/>
      </c>
      <c r="U101" s="42" t="str">
        <f t="shared" si="68"/>
        <v/>
      </c>
      <c r="V101" s="145" t="str">
        <f t="shared" si="69"/>
        <v/>
      </c>
      <c r="W101" s="145"/>
      <c r="X101" s="42" t="str">
        <f t="shared" si="70"/>
        <v/>
      </c>
      <c r="Y101" s="92" t="str">
        <f t="shared" si="71"/>
        <v/>
      </c>
      <c r="Z101" s="145">
        <f t="shared" si="65"/>
        <v>0</v>
      </c>
      <c r="AA101" s="145"/>
      <c r="AB101" s="31"/>
    </row>
    <row r="102" spans="1:28" s="17" customFormat="1" ht="20.100000000000001" customHeight="1" x14ac:dyDescent="0.25">
      <c r="A102" s="32"/>
      <c r="B102" s="30"/>
      <c r="C102" s="181"/>
      <c r="D102" s="182"/>
      <c r="E102" s="182"/>
      <c r="F102" s="182"/>
      <c r="G102" s="182"/>
      <c r="H102" s="182"/>
      <c r="I102" s="182"/>
      <c r="J102" s="182"/>
      <c r="K102" s="183"/>
      <c r="L102" s="30"/>
      <c r="M102" s="30"/>
      <c r="N102" s="30"/>
      <c r="O102" s="71" t="s">
        <v>37</v>
      </c>
      <c r="P102" s="42" t="str">
        <f t="shared" ref="P102:R102" si="74">IF(SUM(B69,P69,AD69,AR69)=0,"",SUM(B69,P69,AD69,AR69))</f>
        <v/>
      </c>
      <c r="Q102" s="42" t="str">
        <f t="shared" si="74"/>
        <v/>
      </c>
      <c r="R102" s="145" t="str">
        <f t="shared" si="74"/>
        <v/>
      </c>
      <c r="S102" s="145"/>
      <c r="T102" s="42" t="str">
        <f t="shared" si="67"/>
        <v/>
      </c>
      <c r="U102" s="42" t="str">
        <f t="shared" si="68"/>
        <v/>
      </c>
      <c r="V102" s="145" t="str">
        <f t="shared" si="69"/>
        <v/>
      </c>
      <c r="W102" s="145"/>
      <c r="X102" s="42" t="str">
        <f t="shared" si="70"/>
        <v/>
      </c>
      <c r="Y102" s="92" t="str">
        <f t="shared" si="71"/>
        <v/>
      </c>
      <c r="Z102" s="145">
        <f t="shared" si="65"/>
        <v>0</v>
      </c>
      <c r="AA102" s="145"/>
      <c r="AB102" s="31"/>
    </row>
    <row r="103" spans="1:28" s="17" customFormat="1" ht="20.100000000000001" customHeight="1" thickBot="1" x14ac:dyDescent="0.3">
      <c r="A103" s="32"/>
      <c r="B103" s="30"/>
      <c r="C103" s="184"/>
      <c r="D103" s="185"/>
      <c r="E103" s="185"/>
      <c r="F103" s="185"/>
      <c r="G103" s="185"/>
      <c r="H103" s="185"/>
      <c r="I103" s="185"/>
      <c r="J103" s="185"/>
      <c r="K103" s="186"/>
      <c r="L103" s="30"/>
      <c r="M103" s="30"/>
      <c r="N103" s="30"/>
      <c r="O103" s="71" t="s">
        <v>38</v>
      </c>
      <c r="P103" s="42" t="str">
        <f t="shared" ref="P103:R103" si="75">IF(SUM(B70,P70,AD70,AR70)=0,"",SUM(B70,P70,AD70,AR70))</f>
        <v/>
      </c>
      <c r="Q103" s="42" t="str">
        <f t="shared" si="75"/>
        <v/>
      </c>
      <c r="R103" s="145" t="str">
        <f t="shared" si="75"/>
        <v/>
      </c>
      <c r="S103" s="145"/>
      <c r="T103" s="42" t="str">
        <f t="shared" si="67"/>
        <v/>
      </c>
      <c r="U103" s="42" t="str">
        <f t="shared" si="68"/>
        <v/>
      </c>
      <c r="V103" s="145" t="str">
        <f t="shared" si="69"/>
        <v/>
      </c>
      <c r="W103" s="145"/>
      <c r="X103" s="42" t="str">
        <f t="shared" si="70"/>
        <v/>
      </c>
      <c r="Y103" s="92" t="str">
        <f t="shared" si="71"/>
        <v/>
      </c>
      <c r="Z103" s="145">
        <f t="shared" si="65"/>
        <v>0</v>
      </c>
      <c r="AA103" s="145"/>
      <c r="AB103" s="31"/>
    </row>
    <row r="104" spans="1:28" s="17" customFormat="1" ht="20.100000000000001" customHeight="1" x14ac:dyDescent="0.25">
      <c r="A104" s="32"/>
      <c r="B104" s="30"/>
      <c r="C104" s="30"/>
      <c r="D104" s="30"/>
      <c r="E104" s="30"/>
      <c r="F104" s="30"/>
      <c r="G104" s="30"/>
      <c r="H104" s="30"/>
      <c r="I104" s="30"/>
      <c r="J104" s="30"/>
      <c r="K104" s="30"/>
      <c r="L104" s="30"/>
      <c r="M104" s="30"/>
      <c r="N104" s="30"/>
      <c r="O104" s="71" t="s">
        <v>39</v>
      </c>
      <c r="P104" s="42" t="str">
        <f t="shared" ref="P104:R104" si="76">IF(SUM(B71,P71,AD71,AR71)=0,"",SUM(B71,P71,AD71,AR71))</f>
        <v/>
      </c>
      <c r="Q104" s="42" t="str">
        <f t="shared" si="76"/>
        <v/>
      </c>
      <c r="R104" s="145" t="str">
        <f t="shared" si="76"/>
        <v/>
      </c>
      <c r="S104" s="145"/>
      <c r="T104" s="42" t="str">
        <f t="shared" si="67"/>
        <v/>
      </c>
      <c r="U104" s="42" t="str">
        <f t="shared" si="68"/>
        <v/>
      </c>
      <c r="V104" s="145" t="str">
        <f t="shared" si="69"/>
        <v/>
      </c>
      <c r="W104" s="145"/>
      <c r="X104" s="42" t="str">
        <f t="shared" si="70"/>
        <v/>
      </c>
      <c r="Y104" s="92" t="str">
        <f t="shared" si="71"/>
        <v/>
      </c>
      <c r="Z104" s="145">
        <f t="shared" si="65"/>
        <v>0</v>
      </c>
      <c r="AA104" s="145"/>
      <c r="AB104" s="31"/>
    </row>
    <row r="105" spans="1:28" s="17" customFormat="1" ht="20.100000000000001" customHeight="1" x14ac:dyDescent="0.25">
      <c r="A105" s="32"/>
      <c r="B105" s="30"/>
      <c r="C105" s="30"/>
      <c r="D105" s="30"/>
      <c r="E105" s="30"/>
      <c r="F105" s="30"/>
      <c r="G105" s="30"/>
      <c r="H105" s="30"/>
      <c r="I105" s="30"/>
      <c r="J105" s="30"/>
      <c r="K105" s="30"/>
      <c r="L105" s="30"/>
      <c r="M105" s="30"/>
      <c r="N105" s="30"/>
      <c r="O105" s="71" t="s">
        <v>40</v>
      </c>
      <c r="P105" s="42" t="str">
        <f t="shared" ref="P105:R105" si="77">IF(SUM(B72,P72,AD72,AR72)=0,"",SUM(B72,P72,AD72,AR72))</f>
        <v/>
      </c>
      <c r="Q105" s="42" t="str">
        <f t="shared" si="77"/>
        <v/>
      </c>
      <c r="R105" s="145" t="str">
        <f t="shared" si="77"/>
        <v/>
      </c>
      <c r="S105" s="145"/>
      <c r="T105" s="42" t="str">
        <f t="shared" si="67"/>
        <v/>
      </c>
      <c r="U105" s="42" t="str">
        <f t="shared" si="68"/>
        <v/>
      </c>
      <c r="V105" s="145" t="str">
        <f t="shared" si="69"/>
        <v/>
      </c>
      <c r="W105" s="145"/>
      <c r="X105" s="42" t="str">
        <f t="shared" si="70"/>
        <v/>
      </c>
      <c r="Y105" s="92" t="str">
        <f t="shared" si="71"/>
        <v/>
      </c>
      <c r="Z105" s="145">
        <f t="shared" si="65"/>
        <v>0</v>
      </c>
      <c r="AA105" s="145"/>
      <c r="AB105" s="31"/>
    </row>
    <row r="106" spans="1:28" s="17" customFormat="1" ht="20.100000000000001" customHeight="1" x14ac:dyDescent="0.25">
      <c r="A106" s="32"/>
      <c r="B106" s="30"/>
      <c r="C106" s="30"/>
      <c r="D106" s="30"/>
      <c r="E106" s="30"/>
      <c r="F106" s="30"/>
      <c r="G106" s="30"/>
      <c r="H106" s="30"/>
      <c r="I106" s="30"/>
      <c r="J106" s="30"/>
      <c r="K106" s="30"/>
      <c r="L106" s="30"/>
      <c r="M106" s="30"/>
      <c r="N106" s="30"/>
      <c r="O106" s="71" t="s">
        <v>41</v>
      </c>
      <c r="P106" s="42" t="str">
        <f t="shared" ref="P106:R106" si="78">IF(SUM(B73,P73,AD73,AR73)=0,"",SUM(B73,P73,AD73,AR73))</f>
        <v/>
      </c>
      <c r="Q106" s="42" t="str">
        <f t="shared" si="78"/>
        <v/>
      </c>
      <c r="R106" s="145" t="str">
        <f t="shared" si="78"/>
        <v/>
      </c>
      <c r="S106" s="145"/>
      <c r="T106" s="42" t="str">
        <f t="shared" si="67"/>
        <v/>
      </c>
      <c r="U106" s="42" t="str">
        <f t="shared" si="68"/>
        <v/>
      </c>
      <c r="V106" s="145" t="str">
        <f t="shared" si="69"/>
        <v/>
      </c>
      <c r="W106" s="145"/>
      <c r="X106" s="42" t="str">
        <f t="shared" si="70"/>
        <v/>
      </c>
      <c r="Y106" s="92" t="str">
        <f t="shared" si="71"/>
        <v/>
      </c>
      <c r="Z106" s="145">
        <f t="shared" si="65"/>
        <v>0</v>
      </c>
      <c r="AA106" s="145"/>
      <c r="AB106" s="31"/>
    </row>
    <row r="107" spans="1:28" s="17" customFormat="1" ht="20.100000000000001" customHeight="1" x14ac:dyDescent="0.25">
      <c r="A107" s="32"/>
      <c r="B107" s="30"/>
      <c r="C107" s="30"/>
      <c r="D107" s="30"/>
      <c r="E107" s="30"/>
      <c r="F107" s="30"/>
      <c r="G107" s="30"/>
      <c r="H107" s="30"/>
      <c r="I107" s="30"/>
      <c r="J107" s="30"/>
      <c r="K107" s="30"/>
      <c r="L107" s="30"/>
      <c r="M107" s="30"/>
      <c r="N107" s="30"/>
      <c r="O107" s="71" t="s">
        <v>42</v>
      </c>
      <c r="P107" s="42" t="str">
        <f t="shared" ref="P107:R107" si="79">IF(SUM(B74,P74,AD74,AR74)=0,"",SUM(B74,P74,AD74,AR74))</f>
        <v/>
      </c>
      <c r="Q107" s="42" t="str">
        <f t="shared" si="79"/>
        <v/>
      </c>
      <c r="R107" s="145" t="str">
        <f t="shared" si="79"/>
        <v/>
      </c>
      <c r="S107" s="145"/>
      <c r="T107" s="42" t="str">
        <f t="shared" si="67"/>
        <v/>
      </c>
      <c r="U107" s="42" t="str">
        <f t="shared" si="68"/>
        <v/>
      </c>
      <c r="V107" s="145" t="str">
        <f t="shared" si="69"/>
        <v/>
      </c>
      <c r="W107" s="145"/>
      <c r="X107" s="42" t="str">
        <f t="shared" si="70"/>
        <v/>
      </c>
      <c r="Y107" s="92" t="str">
        <f t="shared" si="71"/>
        <v/>
      </c>
      <c r="Z107" s="145">
        <f t="shared" si="65"/>
        <v>0</v>
      </c>
      <c r="AA107" s="145"/>
      <c r="AB107" s="31"/>
    </row>
    <row r="108" spans="1:28" s="17" customFormat="1" ht="20.100000000000001" customHeight="1" x14ac:dyDescent="0.25">
      <c r="A108" s="32"/>
      <c r="B108" s="30"/>
      <c r="C108" s="30"/>
      <c r="D108" s="30"/>
      <c r="E108" s="30"/>
      <c r="F108" s="30"/>
      <c r="G108" s="30"/>
      <c r="H108" s="30"/>
      <c r="I108" s="30"/>
      <c r="J108" s="30"/>
      <c r="K108" s="30"/>
      <c r="L108" s="30"/>
      <c r="M108" s="30"/>
      <c r="N108" s="30"/>
      <c r="O108" s="71" t="s">
        <v>43</v>
      </c>
      <c r="P108" s="42" t="str">
        <f t="shared" ref="P108:R108" si="80">IF(SUM(B75,P75,AD75,AR75)=0,"",SUM(B75,P75,AD75,AR75))</f>
        <v/>
      </c>
      <c r="Q108" s="42" t="str">
        <f t="shared" si="80"/>
        <v/>
      </c>
      <c r="R108" s="145" t="str">
        <f t="shared" si="80"/>
        <v/>
      </c>
      <c r="S108" s="145"/>
      <c r="T108" s="42" t="str">
        <f t="shared" si="67"/>
        <v/>
      </c>
      <c r="U108" s="42" t="str">
        <f t="shared" si="68"/>
        <v/>
      </c>
      <c r="V108" s="145" t="str">
        <f t="shared" si="69"/>
        <v/>
      </c>
      <c r="W108" s="145"/>
      <c r="X108" s="42" t="str">
        <f t="shared" si="70"/>
        <v/>
      </c>
      <c r="Y108" s="92" t="str">
        <f t="shared" si="71"/>
        <v/>
      </c>
      <c r="Z108" s="145">
        <f t="shared" si="65"/>
        <v>0</v>
      </c>
      <c r="AA108" s="145"/>
      <c r="AB108" s="31"/>
    </row>
    <row r="109" spans="1:28" s="17" customFormat="1" ht="20.100000000000001" customHeight="1" thickBot="1" x14ac:dyDescent="0.3">
      <c r="A109" s="32"/>
      <c r="B109" s="30"/>
      <c r="C109" s="30"/>
      <c r="D109" s="30"/>
      <c r="E109" s="30"/>
      <c r="F109" s="30"/>
      <c r="G109" s="30"/>
      <c r="H109" s="30"/>
      <c r="I109" s="30"/>
      <c r="J109" s="30"/>
      <c r="K109" s="30"/>
      <c r="L109" s="30"/>
      <c r="M109" s="30"/>
      <c r="N109" s="30"/>
      <c r="O109" s="72" t="s">
        <v>44</v>
      </c>
      <c r="P109" s="73" t="str">
        <f t="shared" ref="P109:R109" si="81">IF(SUM(B76,P76,AD76,AR76)=0,"",SUM(B76,P76,AD76,AR76))</f>
        <v/>
      </c>
      <c r="Q109" s="73" t="str">
        <f t="shared" si="81"/>
        <v/>
      </c>
      <c r="R109" s="191" t="str">
        <f t="shared" si="81"/>
        <v/>
      </c>
      <c r="S109" s="191"/>
      <c r="T109" s="73" t="str">
        <f t="shared" si="67"/>
        <v/>
      </c>
      <c r="U109" s="73" t="str">
        <f t="shared" si="68"/>
        <v/>
      </c>
      <c r="V109" s="191" t="str">
        <f t="shared" si="69"/>
        <v/>
      </c>
      <c r="W109" s="191"/>
      <c r="X109" s="73" t="str">
        <f t="shared" si="70"/>
        <v/>
      </c>
      <c r="Y109" s="93" t="str">
        <f t="shared" si="71"/>
        <v/>
      </c>
      <c r="Z109" s="191">
        <f t="shared" si="65"/>
        <v>0</v>
      </c>
      <c r="AA109" s="191"/>
      <c r="AB109" s="31"/>
    </row>
    <row r="110" spans="1:28" s="17" customFormat="1" ht="20.100000000000001" customHeight="1" thickTop="1" x14ac:dyDescent="0.25">
      <c r="A110" s="32"/>
      <c r="B110" s="30"/>
      <c r="C110" s="30"/>
      <c r="D110" s="30"/>
      <c r="E110" s="30"/>
      <c r="F110" s="30"/>
      <c r="G110" s="30"/>
      <c r="H110" s="30"/>
      <c r="I110" s="30"/>
      <c r="J110" s="30"/>
      <c r="K110" s="30"/>
      <c r="L110" s="30"/>
      <c r="M110" s="30"/>
      <c r="N110" s="30"/>
      <c r="O110" s="74" t="s">
        <v>136</v>
      </c>
      <c r="P110" s="75" t="str">
        <f>IF(SUM(P98:P109)=0,"",SUM(P98:P109))</f>
        <v/>
      </c>
      <c r="Q110" s="75" t="str">
        <f>IF(SUM(Q98:Q109)=0,"",SUM(Q98:Q109))</f>
        <v/>
      </c>
      <c r="R110" s="192" t="str">
        <f>IF(SUM(R98:S109)=0,"",SUM(R98:S109))</f>
        <v/>
      </c>
      <c r="S110" s="192"/>
      <c r="T110" s="75" t="str">
        <f>IF(SUM(T98:T109)=0,"",SUM(T98:T109))</f>
        <v/>
      </c>
      <c r="U110" s="75" t="str">
        <f>IF(SUM(U98:U109)=0,"",SUM(U98:U109))</f>
        <v/>
      </c>
      <c r="V110" s="192" t="str">
        <f>IF(SUM(V98:W109)=0,"",SUM(V98:W109))</f>
        <v/>
      </c>
      <c r="W110" s="192"/>
      <c r="X110" s="75" t="str">
        <f>IF(SUM(X98:X109)=0,"",SUM(X98:X109))</f>
        <v/>
      </c>
      <c r="Y110" s="94" t="str">
        <f>IF(SUM(Y98:Y109)=0,"",AVERAGE(Y98:Y109))</f>
        <v/>
      </c>
      <c r="Z110" s="192">
        <f>SUM(Z98:AA109)</f>
        <v>0</v>
      </c>
      <c r="AA110" s="192"/>
      <c r="AB110" s="31"/>
    </row>
    <row r="111" spans="1:28" s="17" customFormat="1" ht="20.100000000000001" customHeight="1" x14ac:dyDescent="0.25">
      <c r="A111" s="32"/>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1"/>
    </row>
    <row r="112" spans="1:28" s="17" customFormat="1" ht="20.100000000000001" customHeight="1" thickBot="1" x14ac:dyDescent="0.3">
      <c r="A112" s="34"/>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6"/>
    </row>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ht="20.100000000000001" customHeight="1" x14ac:dyDescent="0.25"/>
    <row r="242" ht="20.100000000000001" customHeight="1" x14ac:dyDescent="0.25"/>
    <row r="243" ht="20.100000000000001" customHeight="1" x14ac:dyDescent="0.25"/>
    <row r="244" ht="20.100000000000001" customHeight="1" x14ac:dyDescent="0.25"/>
    <row r="245" ht="20.100000000000001" customHeight="1" x14ac:dyDescent="0.25"/>
    <row r="246" ht="20.100000000000001" customHeight="1" x14ac:dyDescent="0.25"/>
    <row r="247" ht="20.100000000000001" customHeight="1" x14ac:dyDescent="0.25"/>
    <row r="248" ht="20.100000000000001" customHeight="1" x14ac:dyDescent="0.25"/>
    <row r="249" ht="20.100000000000001" customHeight="1" x14ac:dyDescent="0.25"/>
    <row r="250" ht="20.100000000000001" customHeight="1" x14ac:dyDescent="0.25"/>
    <row r="251" ht="20.100000000000001" customHeight="1" x14ac:dyDescent="0.25"/>
    <row r="252" ht="20.100000000000001" customHeight="1" x14ac:dyDescent="0.25"/>
    <row r="253" ht="20.100000000000001" customHeight="1" x14ac:dyDescent="0.25"/>
    <row r="254" ht="20.100000000000001" customHeight="1" x14ac:dyDescent="0.25"/>
    <row r="255" ht="20.100000000000001" customHeight="1" x14ac:dyDescent="0.25"/>
    <row r="256" ht="20.100000000000001" customHeight="1" x14ac:dyDescent="0.25"/>
    <row r="257" ht="20.100000000000001" customHeight="1" x14ac:dyDescent="0.25"/>
  </sheetData>
  <sheetProtection algorithmName="SHA-512" hashValue="b8luSSTjfXILQ0ctjFAbKKOuRpaWI3sz7CN4iAR0OBlVdiMvI8Sy4fm2EVrNIV8EKlSgYbvws0Xf2wCs0zff6w==" saltValue="3A5bXyjcjO/wx3TrpjreGQ==" spinCount="100000" sheet="1" objects="1" scenarios="1" selectLockedCells="1"/>
  <mergeCells count="519">
    <mergeCell ref="L30:M30"/>
    <mergeCell ref="N30:O30"/>
    <mergeCell ref="A32:R32"/>
    <mergeCell ref="A38:A39"/>
    <mergeCell ref="A41:A42"/>
    <mergeCell ref="B41:B42"/>
    <mergeCell ref="A36:C36"/>
    <mergeCell ref="E36:G36"/>
    <mergeCell ref="E38:E39"/>
    <mergeCell ref="E41:E42"/>
    <mergeCell ref="F41:F42"/>
    <mergeCell ref="M36:O36"/>
    <mergeCell ref="M38:M39"/>
    <mergeCell ref="M41:M42"/>
    <mergeCell ref="N41:N42"/>
    <mergeCell ref="I36:K36"/>
    <mergeCell ref="I38:I39"/>
    <mergeCell ref="I41:I42"/>
    <mergeCell ref="J41:J42"/>
    <mergeCell ref="D27:I27"/>
    <mergeCell ref="D28:I28"/>
    <mergeCell ref="D29:I29"/>
    <mergeCell ref="N25:O25"/>
    <mergeCell ref="N26:O26"/>
    <mergeCell ref="N27:O27"/>
    <mergeCell ref="N28:O28"/>
    <mergeCell ref="N29:O29"/>
    <mergeCell ref="L25:M25"/>
    <mergeCell ref="L26:M26"/>
    <mergeCell ref="L27:M27"/>
    <mergeCell ref="L28:M28"/>
    <mergeCell ref="L29:M29"/>
    <mergeCell ref="E1:P2"/>
    <mergeCell ref="E3:P3"/>
    <mergeCell ref="E4:P4"/>
    <mergeCell ref="A5:R6"/>
    <mergeCell ref="A7:R11"/>
    <mergeCell ref="A19:E23"/>
    <mergeCell ref="A18:E18"/>
    <mergeCell ref="G16:J16"/>
    <mergeCell ref="G18:J18"/>
    <mergeCell ref="G20:I20"/>
    <mergeCell ref="G22:I22"/>
    <mergeCell ref="A17:B17"/>
    <mergeCell ref="C17:E17"/>
    <mergeCell ref="A15:B15"/>
    <mergeCell ref="C15:E15"/>
    <mergeCell ref="A16:E16"/>
    <mergeCell ref="D50:E50"/>
    <mergeCell ref="D51:E51"/>
    <mergeCell ref="D52:E52"/>
    <mergeCell ref="D53:E53"/>
    <mergeCell ref="D54:E54"/>
    <mergeCell ref="A13:R13"/>
    <mergeCell ref="A12:R12"/>
    <mergeCell ref="M18:P18"/>
    <mergeCell ref="D48:E48"/>
    <mergeCell ref="D49:E49"/>
    <mergeCell ref="L48:M48"/>
    <mergeCell ref="L49:M49"/>
    <mergeCell ref="A25:C25"/>
    <mergeCell ref="A26:C26"/>
    <mergeCell ref="A27:C27"/>
    <mergeCell ref="A28:C28"/>
    <mergeCell ref="A29:C29"/>
    <mergeCell ref="J25:K25"/>
    <mergeCell ref="J26:K26"/>
    <mergeCell ref="J27:K27"/>
    <mergeCell ref="J28:K28"/>
    <mergeCell ref="J29:K29"/>
    <mergeCell ref="D25:I25"/>
    <mergeCell ref="D26:I26"/>
    <mergeCell ref="H57:I57"/>
    <mergeCell ref="H58:I58"/>
    <mergeCell ref="H59:I59"/>
    <mergeCell ref="H60:I60"/>
    <mergeCell ref="D55:E55"/>
    <mergeCell ref="D56:E56"/>
    <mergeCell ref="D57:E57"/>
    <mergeCell ref="D58:E58"/>
    <mergeCell ref="D59:E59"/>
    <mergeCell ref="H48:I48"/>
    <mergeCell ref="H49:I49"/>
    <mergeCell ref="H50:I50"/>
    <mergeCell ref="H51:I51"/>
    <mergeCell ref="H52:I52"/>
    <mergeCell ref="H53:I53"/>
    <mergeCell ref="H54:I54"/>
    <mergeCell ref="H55:I55"/>
    <mergeCell ref="H56:I56"/>
    <mergeCell ref="L55:M55"/>
    <mergeCell ref="L56:M56"/>
    <mergeCell ref="L57:M57"/>
    <mergeCell ref="L58:M58"/>
    <mergeCell ref="L59:M59"/>
    <mergeCell ref="L50:M50"/>
    <mergeCell ref="L51:M51"/>
    <mergeCell ref="L52:M52"/>
    <mergeCell ref="L53:M53"/>
    <mergeCell ref="L54:M54"/>
    <mergeCell ref="D66:E66"/>
    <mergeCell ref="H66:I66"/>
    <mergeCell ref="L66:M66"/>
    <mergeCell ref="D67:E67"/>
    <mergeCell ref="H67:I67"/>
    <mergeCell ref="L67:M67"/>
    <mergeCell ref="L60:M60"/>
    <mergeCell ref="D64:E64"/>
    <mergeCell ref="H64:I64"/>
    <mergeCell ref="L64:M64"/>
    <mergeCell ref="D65:E65"/>
    <mergeCell ref="H65:I65"/>
    <mergeCell ref="L65:M65"/>
    <mergeCell ref="D60:E60"/>
    <mergeCell ref="D70:E70"/>
    <mergeCell ref="H70:I70"/>
    <mergeCell ref="L70:M70"/>
    <mergeCell ref="D71:E71"/>
    <mergeCell ref="H71:I71"/>
    <mergeCell ref="L71:M71"/>
    <mergeCell ref="D68:E68"/>
    <mergeCell ref="H68:I68"/>
    <mergeCell ref="L68:M68"/>
    <mergeCell ref="D69:E69"/>
    <mergeCell ref="H69:I69"/>
    <mergeCell ref="L69:M69"/>
    <mergeCell ref="D74:E74"/>
    <mergeCell ref="H74:I74"/>
    <mergeCell ref="L74:M74"/>
    <mergeCell ref="D75:E75"/>
    <mergeCell ref="H75:I75"/>
    <mergeCell ref="L75:M75"/>
    <mergeCell ref="D72:E72"/>
    <mergeCell ref="H72:I72"/>
    <mergeCell ref="L72:M72"/>
    <mergeCell ref="D73:E73"/>
    <mergeCell ref="H73:I73"/>
    <mergeCell ref="L73:M73"/>
    <mergeCell ref="D77:E77"/>
    <mergeCell ref="H77:I77"/>
    <mergeCell ref="L77:M77"/>
    <mergeCell ref="O47:AA47"/>
    <mergeCell ref="R48:S48"/>
    <mergeCell ref="V48:W48"/>
    <mergeCell ref="Z48:AA48"/>
    <mergeCell ref="R49:S49"/>
    <mergeCell ref="V49:W49"/>
    <mergeCell ref="Z49:AA49"/>
    <mergeCell ref="R50:S50"/>
    <mergeCell ref="V50:W50"/>
    <mergeCell ref="Z50:AA50"/>
    <mergeCell ref="R51:S51"/>
    <mergeCell ref="V51:W51"/>
    <mergeCell ref="Z51:AA51"/>
    <mergeCell ref="D76:E76"/>
    <mergeCell ref="H76:I76"/>
    <mergeCell ref="L76:M76"/>
    <mergeCell ref="A63:M63"/>
    <mergeCell ref="A47:M47"/>
    <mergeCell ref="D61:E61"/>
    <mergeCell ref="H61:I61"/>
    <mergeCell ref="L61:M61"/>
    <mergeCell ref="R54:S54"/>
    <mergeCell ref="V54:W54"/>
    <mergeCell ref="Z54:AA54"/>
    <mergeCell ref="R55:S55"/>
    <mergeCell ref="V55:W55"/>
    <mergeCell ref="Z55:AA55"/>
    <mergeCell ref="R52:S52"/>
    <mergeCell ref="V52:W52"/>
    <mergeCell ref="Z52:AA52"/>
    <mergeCell ref="R53:S53"/>
    <mergeCell ref="V53:W53"/>
    <mergeCell ref="Z53:AA53"/>
    <mergeCell ref="R58:S58"/>
    <mergeCell ref="V58:W58"/>
    <mergeCell ref="Z58:AA58"/>
    <mergeCell ref="R59:S59"/>
    <mergeCell ref="V59:W59"/>
    <mergeCell ref="Z59:AA59"/>
    <mergeCell ref="R56:S56"/>
    <mergeCell ref="V56:W56"/>
    <mergeCell ref="Z56:AA56"/>
    <mergeCell ref="R57:S57"/>
    <mergeCell ref="V57:W57"/>
    <mergeCell ref="Z57:AA57"/>
    <mergeCell ref="O63:AA63"/>
    <mergeCell ref="R64:S64"/>
    <mergeCell ref="V64:W64"/>
    <mergeCell ref="Z64:AA64"/>
    <mergeCell ref="R65:S65"/>
    <mergeCell ref="V65:W65"/>
    <mergeCell ref="Z65:AA65"/>
    <mergeCell ref="R60:S60"/>
    <mergeCell ref="V60:W60"/>
    <mergeCell ref="Z60:AA60"/>
    <mergeCell ref="R61:S61"/>
    <mergeCell ref="V61:W61"/>
    <mergeCell ref="Z61:AA61"/>
    <mergeCell ref="R68:S68"/>
    <mergeCell ref="V68:W68"/>
    <mergeCell ref="Z68:AA68"/>
    <mergeCell ref="R69:S69"/>
    <mergeCell ref="V69:W69"/>
    <mergeCell ref="Z69:AA69"/>
    <mergeCell ref="R66:S66"/>
    <mergeCell ref="V66:W66"/>
    <mergeCell ref="Z66:AA66"/>
    <mergeCell ref="R67:S67"/>
    <mergeCell ref="V67:W67"/>
    <mergeCell ref="Z67:AA67"/>
    <mergeCell ref="R72:S72"/>
    <mergeCell ref="V72:W72"/>
    <mergeCell ref="Z72:AA72"/>
    <mergeCell ref="R73:S73"/>
    <mergeCell ref="V73:W73"/>
    <mergeCell ref="Z73:AA73"/>
    <mergeCell ref="R70:S70"/>
    <mergeCell ref="V70:W70"/>
    <mergeCell ref="Z70:AA70"/>
    <mergeCell ref="R71:S71"/>
    <mergeCell ref="V71:W71"/>
    <mergeCell ref="Z71:AA71"/>
    <mergeCell ref="R76:S76"/>
    <mergeCell ref="V76:W76"/>
    <mergeCell ref="Z76:AA76"/>
    <mergeCell ref="R77:S77"/>
    <mergeCell ref="V77:W77"/>
    <mergeCell ref="Z77:AA77"/>
    <mergeCell ref="R74:S74"/>
    <mergeCell ref="V74:W74"/>
    <mergeCell ref="Z74:AA74"/>
    <mergeCell ref="R75:S75"/>
    <mergeCell ref="V75:W75"/>
    <mergeCell ref="Z75:AA75"/>
    <mergeCell ref="AF50:AG50"/>
    <mergeCell ref="AJ50:AK50"/>
    <mergeCell ref="AN50:AO50"/>
    <mergeCell ref="AF51:AG51"/>
    <mergeCell ref="AJ51:AK51"/>
    <mergeCell ref="AN51:AO51"/>
    <mergeCell ref="AC47:AO47"/>
    <mergeCell ref="AF48:AG48"/>
    <mergeCell ref="AJ48:AK48"/>
    <mergeCell ref="AN48:AO48"/>
    <mergeCell ref="AF49:AG49"/>
    <mergeCell ref="AJ49:AK49"/>
    <mergeCell ref="AN49:AO49"/>
    <mergeCell ref="AF54:AG54"/>
    <mergeCell ref="AJ54:AK54"/>
    <mergeCell ref="AN54:AO54"/>
    <mergeCell ref="AF55:AG55"/>
    <mergeCell ref="AJ55:AK55"/>
    <mergeCell ref="AN55:AO55"/>
    <mergeCell ref="AF52:AG52"/>
    <mergeCell ref="AJ52:AK52"/>
    <mergeCell ref="AN52:AO52"/>
    <mergeCell ref="AF53:AG53"/>
    <mergeCell ref="AJ53:AK53"/>
    <mergeCell ref="AN53:AO53"/>
    <mergeCell ref="AF58:AG58"/>
    <mergeCell ref="AJ58:AK58"/>
    <mergeCell ref="AN58:AO58"/>
    <mergeCell ref="AF59:AG59"/>
    <mergeCell ref="AJ59:AK59"/>
    <mergeCell ref="AN59:AO59"/>
    <mergeCell ref="AF56:AG56"/>
    <mergeCell ref="AJ56:AK56"/>
    <mergeCell ref="AN56:AO56"/>
    <mergeCell ref="AF57:AG57"/>
    <mergeCell ref="AJ57:AK57"/>
    <mergeCell ref="AN57:AO57"/>
    <mergeCell ref="AC63:AO63"/>
    <mergeCell ref="AF64:AG64"/>
    <mergeCell ref="AJ64:AK64"/>
    <mergeCell ref="AN64:AO64"/>
    <mergeCell ref="AF65:AG65"/>
    <mergeCell ref="AJ65:AK65"/>
    <mergeCell ref="AN65:AO65"/>
    <mergeCell ref="AF60:AG60"/>
    <mergeCell ref="AJ60:AK60"/>
    <mergeCell ref="AN60:AO60"/>
    <mergeCell ref="AF61:AG61"/>
    <mergeCell ref="AJ61:AK61"/>
    <mergeCell ref="AN61:AO61"/>
    <mergeCell ref="AF68:AG68"/>
    <mergeCell ref="AJ68:AK68"/>
    <mergeCell ref="AN68:AO68"/>
    <mergeCell ref="AF69:AG69"/>
    <mergeCell ref="AJ69:AK69"/>
    <mergeCell ref="AN69:AO69"/>
    <mergeCell ref="AF66:AG66"/>
    <mergeCell ref="AJ66:AK66"/>
    <mergeCell ref="AN66:AO66"/>
    <mergeCell ref="AF67:AG67"/>
    <mergeCell ref="AJ67:AK67"/>
    <mergeCell ref="AN67:AO67"/>
    <mergeCell ref="AJ75:AK75"/>
    <mergeCell ref="AN75:AO75"/>
    <mergeCell ref="AF72:AG72"/>
    <mergeCell ref="AJ72:AK72"/>
    <mergeCell ref="AN72:AO72"/>
    <mergeCell ref="AF73:AG73"/>
    <mergeCell ref="AJ73:AK73"/>
    <mergeCell ref="AN73:AO73"/>
    <mergeCell ref="AF70:AG70"/>
    <mergeCell ref="AJ70:AK70"/>
    <mergeCell ref="AN70:AO70"/>
    <mergeCell ref="AF71:AG71"/>
    <mergeCell ref="AJ71:AK71"/>
    <mergeCell ref="AN71:AO71"/>
    <mergeCell ref="AT50:AU50"/>
    <mergeCell ref="AX50:AY50"/>
    <mergeCell ref="BB50:BC50"/>
    <mergeCell ref="AT51:AU51"/>
    <mergeCell ref="AX51:AY51"/>
    <mergeCell ref="BB51:BC51"/>
    <mergeCell ref="AQ47:BC47"/>
    <mergeCell ref="AT48:AU48"/>
    <mergeCell ref="AX48:AY48"/>
    <mergeCell ref="BB48:BC48"/>
    <mergeCell ref="AT49:AU49"/>
    <mergeCell ref="AX49:AY49"/>
    <mergeCell ref="BB49:BC49"/>
    <mergeCell ref="AT54:AU54"/>
    <mergeCell ref="AX54:AY54"/>
    <mergeCell ref="BB54:BC54"/>
    <mergeCell ref="AT55:AU55"/>
    <mergeCell ref="AX55:AY55"/>
    <mergeCell ref="BB55:BC55"/>
    <mergeCell ref="AT52:AU52"/>
    <mergeCell ref="AX52:AY52"/>
    <mergeCell ref="BB52:BC52"/>
    <mergeCell ref="AT53:AU53"/>
    <mergeCell ref="AX53:AY53"/>
    <mergeCell ref="BB53:BC53"/>
    <mergeCell ref="AT58:AU58"/>
    <mergeCell ref="AX58:AY58"/>
    <mergeCell ref="BB58:BC58"/>
    <mergeCell ref="AT59:AU59"/>
    <mergeCell ref="AX59:AY59"/>
    <mergeCell ref="BB59:BC59"/>
    <mergeCell ref="AT56:AU56"/>
    <mergeCell ref="AX56:AY56"/>
    <mergeCell ref="BB56:BC56"/>
    <mergeCell ref="AT57:AU57"/>
    <mergeCell ref="AX57:AY57"/>
    <mergeCell ref="BB57:BC57"/>
    <mergeCell ref="AQ63:BC63"/>
    <mergeCell ref="AT64:AU64"/>
    <mergeCell ref="AX64:AY64"/>
    <mergeCell ref="BB64:BC64"/>
    <mergeCell ref="AT65:AU65"/>
    <mergeCell ref="AX65:AY65"/>
    <mergeCell ref="BB65:BC65"/>
    <mergeCell ref="AT60:AU60"/>
    <mergeCell ref="AX60:AY60"/>
    <mergeCell ref="BB60:BC60"/>
    <mergeCell ref="AT61:AU61"/>
    <mergeCell ref="AX61:AY61"/>
    <mergeCell ref="BB61:BC61"/>
    <mergeCell ref="AT68:AU68"/>
    <mergeCell ref="AX68:AY68"/>
    <mergeCell ref="BB68:BC68"/>
    <mergeCell ref="AT69:AU69"/>
    <mergeCell ref="AX69:AY69"/>
    <mergeCell ref="BB69:BC69"/>
    <mergeCell ref="AT66:AU66"/>
    <mergeCell ref="AX66:AY66"/>
    <mergeCell ref="BB66:BC66"/>
    <mergeCell ref="AT67:AU67"/>
    <mergeCell ref="AX67:AY67"/>
    <mergeCell ref="BB67:BC67"/>
    <mergeCell ref="AT72:AU72"/>
    <mergeCell ref="AX72:AY72"/>
    <mergeCell ref="BB72:BC72"/>
    <mergeCell ref="AT73:AU73"/>
    <mergeCell ref="AX73:AY73"/>
    <mergeCell ref="BB73:BC73"/>
    <mergeCell ref="AT70:AU70"/>
    <mergeCell ref="AX70:AY70"/>
    <mergeCell ref="BB70:BC70"/>
    <mergeCell ref="AT71:AU71"/>
    <mergeCell ref="AX71:AY71"/>
    <mergeCell ref="BB71:BC71"/>
    <mergeCell ref="E85:E86"/>
    <mergeCell ref="F85:F86"/>
    <mergeCell ref="AT76:AU76"/>
    <mergeCell ref="AX76:AY76"/>
    <mergeCell ref="BB76:BC76"/>
    <mergeCell ref="AT77:AU77"/>
    <mergeCell ref="AX77:AY77"/>
    <mergeCell ref="BB77:BC77"/>
    <mergeCell ref="AT74:AU74"/>
    <mergeCell ref="AX74:AY74"/>
    <mergeCell ref="BB74:BC74"/>
    <mergeCell ref="AT75:AU75"/>
    <mergeCell ref="AX75:AY75"/>
    <mergeCell ref="BB75:BC75"/>
    <mergeCell ref="AF76:AG76"/>
    <mergeCell ref="AJ76:AK76"/>
    <mergeCell ref="AN76:AO76"/>
    <mergeCell ref="AF77:AG77"/>
    <mergeCell ref="AJ77:AK77"/>
    <mergeCell ref="AN77:AO77"/>
    <mergeCell ref="AF74:AG74"/>
    <mergeCell ref="AJ74:AK74"/>
    <mergeCell ref="AN74:AO74"/>
    <mergeCell ref="AF75:AG75"/>
    <mergeCell ref="R83:S83"/>
    <mergeCell ref="V83:W83"/>
    <mergeCell ref="Z83:AA83"/>
    <mergeCell ref="R84:S84"/>
    <mergeCell ref="V84:W84"/>
    <mergeCell ref="Z84:AA84"/>
    <mergeCell ref="O80:AA80"/>
    <mergeCell ref="R81:S81"/>
    <mergeCell ref="V81:W81"/>
    <mergeCell ref="Z81:AA81"/>
    <mergeCell ref="R82:S82"/>
    <mergeCell ref="V82:W82"/>
    <mergeCell ref="Z82:AA82"/>
    <mergeCell ref="R87:S87"/>
    <mergeCell ref="V87:W87"/>
    <mergeCell ref="Z87:AA87"/>
    <mergeCell ref="R88:S88"/>
    <mergeCell ref="V88:W88"/>
    <mergeCell ref="Z88:AA88"/>
    <mergeCell ref="R85:S85"/>
    <mergeCell ref="V85:W85"/>
    <mergeCell ref="Z85:AA85"/>
    <mergeCell ref="R86:S86"/>
    <mergeCell ref="V86:W86"/>
    <mergeCell ref="Z86:AA86"/>
    <mergeCell ref="R91:S91"/>
    <mergeCell ref="V91:W91"/>
    <mergeCell ref="Z91:AA91"/>
    <mergeCell ref="R92:S92"/>
    <mergeCell ref="V92:W92"/>
    <mergeCell ref="Z92:AA92"/>
    <mergeCell ref="R89:S89"/>
    <mergeCell ref="V89:W89"/>
    <mergeCell ref="Z89:AA89"/>
    <mergeCell ref="R90:S90"/>
    <mergeCell ref="V90:W90"/>
    <mergeCell ref="Z90:AA90"/>
    <mergeCell ref="O96:AA96"/>
    <mergeCell ref="R97:S97"/>
    <mergeCell ref="V97:W97"/>
    <mergeCell ref="Z97:AA97"/>
    <mergeCell ref="R98:S98"/>
    <mergeCell ref="V98:W98"/>
    <mergeCell ref="Z98:AA98"/>
    <mergeCell ref="R93:S93"/>
    <mergeCell ref="V93:W93"/>
    <mergeCell ref="Z93:AA93"/>
    <mergeCell ref="R94:S94"/>
    <mergeCell ref="V94:W94"/>
    <mergeCell ref="Z94:AA94"/>
    <mergeCell ref="R101:S101"/>
    <mergeCell ref="V101:W101"/>
    <mergeCell ref="Z101:AA101"/>
    <mergeCell ref="R102:S102"/>
    <mergeCell ref="V102:W102"/>
    <mergeCell ref="Z102:AA102"/>
    <mergeCell ref="R99:S99"/>
    <mergeCell ref="V99:W99"/>
    <mergeCell ref="Z99:AA99"/>
    <mergeCell ref="R100:S100"/>
    <mergeCell ref="V100:W100"/>
    <mergeCell ref="Z100:AA100"/>
    <mergeCell ref="R105:S105"/>
    <mergeCell ref="V105:W105"/>
    <mergeCell ref="Z105:AA105"/>
    <mergeCell ref="R106:S106"/>
    <mergeCell ref="V106:W106"/>
    <mergeCell ref="Z106:AA106"/>
    <mergeCell ref="R103:S103"/>
    <mergeCell ref="V103:W103"/>
    <mergeCell ref="Z103:AA103"/>
    <mergeCell ref="R104:S104"/>
    <mergeCell ref="V104:W104"/>
    <mergeCell ref="Z104:AA104"/>
    <mergeCell ref="R109:S109"/>
    <mergeCell ref="V109:W109"/>
    <mergeCell ref="Z109:AA109"/>
    <mergeCell ref="R110:S110"/>
    <mergeCell ref="V110:W110"/>
    <mergeCell ref="Z110:AA110"/>
    <mergeCell ref="R107:S107"/>
    <mergeCell ref="V107:W107"/>
    <mergeCell ref="Z107:AA107"/>
    <mergeCell ref="R108:S108"/>
    <mergeCell ref="V108:W108"/>
    <mergeCell ref="Z108:AA108"/>
    <mergeCell ref="C93:K103"/>
    <mergeCell ref="K16:M16"/>
    <mergeCell ref="K87:L87"/>
    <mergeCell ref="K88:L88"/>
    <mergeCell ref="K89:L89"/>
    <mergeCell ref="K90:L90"/>
    <mergeCell ref="I80:M80"/>
    <mergeCell ref="I81:J81"/>
    <mergeCell ref="I82:J83"/>
    <mergeCell ref="I84:J84"/>
    <mergeCell ref="I85:J85"/>
    <mergeCell ref="I86:J86"/>
    <mergeCell ref="I87:J87"/>
    <mergeCell ref="I88:J88"/>
    <mergeCell ref="I89:J89"/>
    <mergeCell ref="I90:J90"/>
    <mergeCell ref="K81:L81"/>
    <mergeCell ref="K82:L82"/>
    <mergeCell ref="K83:L83"/>
    <mergeCell ref="K84:L84"/>
    <mergeCell ref="K85:L85"/>
    <mergeCell ref="K86:L86"/>
    <mergeCell ref="E80:G80"/>
    <mergeCell ref="E82:E83"/>
  </mergeCells>
  <conditionalFormatting sqref="B41:B42">
    <cfRule type="cellIs" dxfId="15" priority="17" operator="lessThan">
      <formula>0.5</formula>
    </cfRule>
    <cfRule type="cellIs" dxfId="14" priority="18" operator="between">
      <formula>0.5</formula>
      <formula>0.6</formula>
    </cfRule>
    <cfRule type="cellIs" dxfId="13" priority="19" operator="between">
      <formula>0.6</formula>
      <formula>1</formula>
    </cfRule>
  </conditionalFormatting>
  <conditionalFormatting sqref="F41:F42">
    <cfRule type="cellIs" dxfId="12" priority="14" operator="lessThan">
      <formula>0.5</formula>
    </cfRule>
    <cfRule type="cellIs" dxfId="11" priority="15" operator="between">
      <formula>0.5</formula>
      <formula>0.6</formula>
    </cfRule>
    <cfRule type="cellIs" dxfId="10" priority="16" operator="between">
      <formula>0.6</formula>
      <formula>1</formula>
    </cfRule>
  </conditionalFormatting>
  <conditionalFormatting sqref="J41:J42">
    <cfRule type="cellIs" dxfId="9" priority="11" operator="lessThan">
      <formula>0.5</formula>
    </cfRule>
    <cfRule type="cellIs" dxfId="8" priority="12" operator="between">
      <formula>0.5</formula>
      <formula>0.6</formula>
    </cfRule>
    <cfRule type="cellIs" dxfId="7" priority="13" operator="between">
      <formula>0.6</formula>
      <formula>1</formula>
    </cfRule>
  </conditionalFormatting>
  <conditionalFormatting sqref="N41:N42">
    <cfRule type="cellIs" dxfId="6" priority="8" operator="lessThan">
      <formula>0.5</formula>
    </cfRule>
    <cfRule type="cellIs" dxfId="5" priority="9" operator="between">
      <formula>0.5</formula>
      <formula>0.6</formula>
    </cfRule>
    <cfRule type="cellIs" dxfId="4" priority="10" operator="between">
      <formula>0.6</formula>
      <formula>1</formula>
    </cfRule>
  </conditionalFormatting>
  <conditionalFormatting sqref="M18:P18">
    <cfRule type="containsText" dxfId="3" priority="4" operator="containsText" text="Eligible">
      <formula>NOT(ISERROR(SEARCH("Eligible",M18)))</formula>
    </cfRule>
  </conditionalFormatting>
  <conditionalFormatting sqref="F85:F86">
    <cfRule type="cellIs" dxfId="2" priority="1" operator="lessThan">
      <formula>0.5</formula>
    </cfRule>
    <cfRule type="cellIs" dxfId="1" priority="2" operator="between">
      <formula>0.5</formula>
      <formula>0.6</formula>
    </cfRule>
    <cfRule type="cellIs" dxfId="0" priority="3" operator="between">
      <formula>0.6</formula>
      <formula>1</formula>
    </cfRule>
  </conditionalFormatting>
  <dataValidations count="4">
    <dataValidation type="list" allowBlank="1" showInputMessage="1" showErrorMessage="1" sqref="C15:E15" xr:uid="{00000000-0002-0000-0200-000000000000}">
      <formula1>"[Select], Topping Cycle, Bottoming Cycle, Waste Heat to Power, Other (Please Specify):"</formula1>
    </dataValidation>
    <dataValidation type="list" allowBlank="1" showInputMessage="1" showErrorMessage="1" sqref="K16" xr:uid="{00000000-0002-0000-0200-000001000000}">
      <formula1>"[Select], AOI 1 - Commercial Industrial or Institutional, AOI 2 - Critical Infrastructure Facility, AOI 3 - Biomass/Biogas CHP Systems"</formula1>
    </dataValidation>
    <dataValidation type="list" allowBlank="1" showInputMessage="1" showErrorMessage="1" sqref="K18" xr:uid="{00000000-0002-0000-0200-000002000000}">
      <formula1>"[Select], Yes, No"</formula1>
    </dataValidation>
    <dataValidation type="list" allowBlank="1" showInputMessage="1" showErrorMessage="1" sqref="C17:E17" xr:uid="{00000000-0002-0000-0200-000003000000}">
      <formula1>"[Select], Reciprocating Engine, Gas Turbine, Microturbine, Molten Carbonate Fuel Cell, PEM Fuel Cell, Solid Oxide Fuel Cell, Organic Rankine Cycle Expander, Steam Turbine, Other (Please Specify):"</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46"/>
  <sheetViews>
    <sheetView zoomScale="80" zoomScaleNormal="80" workbookViewId="0">
      <selection activeCell="D16" sqref="D16:F16"/>
    </sheetView>
  </sheetViews>
  <sheetFormatPr defaultRowHeight="15" x14ac:dyDescent="0.25"/>
  <cols>
    <col min="1" max="1" width="29.5703125" customWidth="1"/>
    <col min="2" max="2" width="17.42578125" customWidth="1"/>
    <col min="3" max="3" width="17.140625" customWidth="1"/>
    <col min="4" max="4" width="4.7109375" customWidth="1"/>
    <col min="5" max="5" width="19.85546875" customWidth="1"/>
    <col min="6" max="6" width="17.42578125" customWidth="1"/>
    <col min="7" max="7" width="5.140625" customWidth="1"/>
    <col min="8" max="8" width="29.5703125" customWidth="1"/>
    <col min="9" max="9" width="17.42578125" customWidth="1"/>
    <col min="10" max="10" width="17.140625" customWidth="1"/>
    <col min="11" max="11" width="4.7109375" customWidth="1"/>
    <col min="12" max="12" width="19.85546875" customWidth="1"/>
    <col min="13" max="14" width="17.42578125" customWidth="1"/>
    <col min="15" max="15" width="19.85546875" customWidth="1"/>
    <col min="16" max="16" width="17.42578125" customWidth="1"/>
    <col min="17" max="17" width="17.140625" customWidth="1"/>
    <col min="18" max="18" width="4.7109375" customWidth="1"/>
    <col min="19" max="19" width="19.85546875" customWidth="1"/>
    <col min="20" max="20" width="17.42578125" customWidth="1"/>
    <col min="21" max="21" width="17.140625" customWidth="1"/>
    <col min="22" max="22" width="4.7109375" customWidth="1"/>
    <col min="23" max="23" width="19.85546875" customWidth="1"/>
    <col min="24" max="24" width="17.42578125" customWidth="1"/>
    <col min="25" max="25" width="20" customWidth="1"/>
    <col min="26" max="26" width="4.7109375" customWidth="1"/>
    <col min="27" max="27" width="19.85546875" customWidth="1"/>
    <col min="29" max="29" width="19.85546875" customWidth="1"/>
    <col min="30" max="30" width="17.42578125" customWidth="1"/>
    <col min="31" max="31" width="17.140625" customWidth="1"/>
    <col min="32" max="32" width="4.7109375" customWidth="1"/>
    <col min="33" max="33" width="19.85546875" customWidth="1"/>
    <col min="34" max="34" width="17.42578125" customWidth="1"/>
    <col min="35" max="35" width="17.140625" customWidth="1"/>
    <col min="36" max="36" width="4.7109375" customWidth="1"/>
    <col min="37" max="37" width="19.85546875" customWidth="1"/>
    <col min="38" max="38" width="17.42578125" customWidth="1"/>
    <col min="39" max="39" width="20" customWidth="1"/>
    <col min="40" max="40" width="4.7109375" customWidth="1"/>
    <col min="41" max="41" width="19.85546875" customWidth="1"/>
    <col min="43" max="43" width="19.85546875" customWidth="1"/>
    <col min="44" max="44" width="17.42578125" customWidth="1"/>
    <col min="45" max="45" width="17.140625" customWidth="1"/>
    <col min="46" max="46" width="4.7109375" customWidth="1"/>
    <col min="47" max="47" width="19.85546875" customWidth="1"/>
    <col min="48" max="48" width="17.42578125" customWidth="1"/>
    <col min="49" max="49" width="17.140625" customWidth="1"/>
    <col min="50" max="50" width="4.7109375" customWidth="1"/>
    <col min="51" max="51" width="19.85546875" customWidth="1"/>
    <col min="52" max="52" width="17.42578125" customWidth="1"/>
    <col min="53" max="53" width="20" customWidth="1"/>
    <col min="54" max="54" width="4.7109375" customWidth="1"/>
    <col min="55" max="55" width="19.85546875" customWidth="1"/>
  </cols>
  <sheetData>
    <row r="1" spans="1:18" s="17" customFormat="1" x14ac:dyDescent="0.25">
      <c r="A1" s="14"/>
      <c r="B1" s="15"/>
      <c r="C1" s="15"/>
      <c r="D1" s="15"/>
      <c r="E1" s="105" t="s">
        <v>0</v>
      </c>
      <c r="F1" s="105"/>
      <c r="G1" s="105"/>
      <c r="H1" s="105"/>
      <c r="I1" s="105"/>
      <c r="J1" s="105"/>
      <c r="K1" s="105"/>
      <c r="L1" s="105"/>
      <c r="M1" s="105"/>
      <c r="N1" s="105"/>
      <c r="O1" s="105"/>
      <c r="P1" s="105"/>
      <c r="Q1" s="15"/>
      <c r="R1" s="16"/>
    </row>
    <row r="2" spans="1:18" s="17" customFormat="1" ht="21" customHeight="1" x14ac:dyDescent="0.25">
      <c r="A2" s="18"/>
      <c r="B2" s="19"/>
      <c r="C2" s="19"/>
      <c r="D2" s="19"/>
      <c r="E2" s="106"/>
      <c r="F2" s="106"/>
      <c r="G2" s="106"/>
      <c r="H2" s="106"/>
      <c r="I2" s="106"/>
      <c r="J2" s="106"/>
      <c r="K2" s="106"/>
      <c r="L2" s="106"/>
      <c r="M2" s="106"/>
      <c r="N2" s="106"/>
      <c r="O2" s="106"/>
      <c r="P2" s="106"/>
      <c r="Q2" s="19"/>
      <c r="R2" s="20"/>
    </row>
    <row r="3" spans="1:18" s="17" customFormat="1" x14ac:dyDescent="0.25">
      <c r="A3" s="18"/>
      <c r="B3" s="19"/>
      <c r="C3" s="19"/>
      <c r="D3" s="19"/>
      <c r="E3" s="149" t="s">
        <v>3</v>
      </c>
      <c r="F3" s="149"/>
      <c r="G3" s="149"/>
      <c r="H3" s="149"/>
      <c r="I3" s="149"/>
      <c r="J3" s="149"/>
      <c r="K3" s="149"/>
      <c r="L3" s="149"/>
      <c r="M3" s="149"/>
      <c r="N3" s="149"/>
      <c r="O3" s="149"/>
      <c r="P3" s="149"/>
      <c r="Q3" s="19"/>
      <c r="R3" s="20"/>
    </row>
    <row r="4" spans="1:18" s="17" customFormat="1" ht="15.75" thickBot="1" x14ac:dyDescent="0.3">
      <c r="A4" s="21"/>
      <c r="B4" s="22"/>
      <c r="C4" s="22"/>
      <c r="D4" s="22"/>
      <c r="E4" s="150"/>
      <c r="F4" s="150"/>
      <c r="G4" s="150"/>
      <c r="H4" s="150"/>
      <c r="I4" s="150"/>
      <c r="J4" s="150"/>
      <c r="K4" s="150"/>
      <c r="L4" s="150"/>
      <c r="M4" s="150"/>
      <c r="N4" s="150"/>
      <c r="O4" s="150"/>
      <c r="P4" s="150"/>
      <c r="Q4" s="22"/>
      <c r="R4" s="23"/>
    </row>
    <row r="5" spans="1:18" s="17" customFormat="1" x14ac:dyDescent="0.25">
      <c r="A5" s="118" t="s">
        <v>159</v>
      </c>
      <c r="B5" s="119"/>
      <c r="C5" s="119"/>
      <c r="D5" s="119"/>
      <c r="E5" s="119"/>
      <c r="F5" s="119"/>
      <c r="G5" s="119"/>
      <c r="H5" s="119"/>
      <c r="I5" s="119"/>
      <c r="J5" s="119"/>
      <c r="K5" s="119"/>
      <c r="L5" s="119"/>
      <c r="M5" s="119"/>
      <c r="N5" s="119"/>
      <c r="O5" s="119"/>
      <c r="P5" s="119"/>
      <c r="Q5" s="119"/>
      <c r="R5" s="120"/>
    </row>
    <row r="6" spans="1:18" s="17" customFormat="1" ht="15.75" thickBot="1" x14ac:dyDescent="0.3">
      <c r="A6" s="121"/>
      <c r="B6" s="122"/>
      <c r="C6" s="122"/>
      <c r="D6" s="122"/>
      <c r="E6" s="122"/>
      <c r="F6" s="122"/>
      <c r="G6" s="122"/>
      <c r="H6" s="122"/>
      <c r="I6" s="122"/>
      <c r="J6" s="122"/>
      <c r="K6" s="122"/>
      <c r="L6" s="122"/>
      <c r="M6" s="122"/>
      <c r="N6" s="122"/>
      <c r="O6" s="122"/>
      <c r="P6" s="122"/>
      <c r="Q6" s="122"/>
      <c r="R6" s="123"/>
    </row>
    <row r="7" spans="1:18" s="17" customFormat="1" x14ac:dyDescent="0.25">
      <c r="A7" s="109" t="s">
        <v>160</v>
      </c>
      <c r="B7" s="110"/>
      <c r="C7" s="110"/>
      <c r="D7" s="110"/>
      <c r="E7" s="110"/>
      <c r="F7" s="110"/>
      <c r="G7" s="110"/>
      <c r="H7" s="110"/>
      <c r="I7" s="110"/>
      <c r="J7" s="110"/>
      <c r="K7" s="110"/>
      <c r="L7" s="110"/>
      <c r="M7" s="110"/>
      <c r="N7" s="110"/>
      <c r="O7" s="110"/>
      <c r="P7" s="110"/>
      <c r="Q7" s="110"/>
      <c r="R7" s="111"/>
    </row>
    <row r="8" spans="1:18" s="17" customFormat="1" ht="15" customHeight="1" x14ac:dyDescent="0.25">
      <c r="A8" s="112"/>
      <c r="B8" s="113"/>
      <c r="C8" s="113"/>
      <c r="D8" s="113"/>
      <c r="E8" s="113"/>
      <c r="F8" s="113"/>
      <c r="G8" s="113"/>
      <c r="H8" s="113"/>
      <c r="I8" s="113"/>
      <c r="J8" s="113"/>
      <c r="K8" s="113"/>
      <c r="L8" s="113"/>
      <c r="M8" s="113"/>
      <c r="N8" s="113"/>
      <c r="O8" s="113"/>
      <c r="P8" s="113"/>
      <c r="Q8" s="113"/>
      <c r="R8" s="114"/>
    </row>
    <row r="9" spans="1:18" s="17" customFormat="1" x14ac:dyDescent="0.25">
      <c r="A9" s="112"/>
      <c r="B9" s="113"/>
      <c r="C9" s="113"/>
      <c r="D9" s="113"/>
      <c r="E9" s="113"/>
      <c r="F9" s="113"/>
      <c r="G9" s="113"/>
      <c r="H9" s="113"/>
      <c r="I9" s="113"/>
      <c r="J9" s="113"/>
      <c r="K9" s="113"/>
      <c r="L9" s="113"/>
      <c r="M9" s="113"/>
      <c r="N9" s="113"/>
      <c r="O9" s="113"/>
      <c r="P9" s="113"/>
      <c r="Q9" s="113"/>
      <c r="R9" s="114"/>
    </row>
    <row r="10" spans="1:18" s="17" customFormat="1" x14ac:dyDescent="0.25">
      <c r="A10" s="112"/>
      <c r="B10" s="113"/>
      <c r="C10" s="113"/>
      <c r="D10" s="113"/>
      <c r="E10" s="113"/>
      <c r="F10" s="113"/>
      <c r="G10" s="113"/>
      <c r="H10" s="113"/>
      <c r="I10" s="113"/>
      <c r="J10" s="113"/>
      <c r="K10" s="113"/>
      <c r="L10" s="113"/>
      <c r="M10" s="113"/>
      <c r="N10" s="113"/>
      <c r="O10" s="113"/>
      <c r="P10" s="113"/>
      <c r="Q10" s="113"/>
      <c r="R10" s="114"/>
    </row>
    <row r="11" spans="1:18" s="17" customFormat="1" ht="15.75" thickBot="1" x14ac:dyDescent="0.3">
      <c r="A11" s="115"/>
      <c r="B11" s="116"/>
      <c r="C11" s="116"/>
      <c r="D11" s="116"/>
      <c r="E11" s="116"/>
      <c r="F11" s="116"/>
      <c r="G11" s="116"/>
      <c r="H11" s="116"/>
      <c r="I11" s="116"/>
      <c r="J11" s="116"/>
      <c r="K11" s="116"/>
      <c r="L11" s="116"/>
      <c r="M11" s="116"/>
      <c r="N11" s="116"/>
      <c r="O11" s="116"/>
      <c r="P11" s="116"/>
      <c r="Q11" s="116"/>
      <c r="R11" s="117"/>
    </row>
    <row r="12" spans="1:18" ht="20.100000000000001" customHeight="1" x14ac:dyDescent="0.25"/>
    <row r="13" spans="1:18" ht="20.100000000000001" customHeight="1" x14ac:dyDescent="0.25">
      <c r="A13" s="12" t="s">
        <v>69</v>
      </c>
      <c r="B13" s="225" t="str">
        <f>IF('CHP System Performance Data'!C17="[Select]","",'CHP System Performance Data'!C17)</f>
        <v/>
      </c>
      <c r="C13" s="225"/>
      <c r="D13" s="225"/>
      <c r="E13" s="225"/>
      <c r="H13" s="103" t="s">
        <v>187</v>
      </c>
      <c r="I13" s="103"/>
      <c r="J13" s="88"/>
      <c r="K13" s="27" t="s">
        <v>188</v>
      </c>
    </row>
    <row r="14" spans="1:18" ht="20.100000000000001" customHeight="1" x14ac:dyDescent="0.25"/>
    <row r="15" spans="1:18" ht="20.100000000000001" customHeight="1" x14ac:dyDescent="0.25">
      <c r="A15" s="227" t="s">
        <v>176</v>
      </c>
      <c r="B15" s="227"/>
      <c r="C15" s="227"/>
      <c r="D15" s="227"/>
      <c r="E15" s="227"/>
      <c r="F15" s="227"/>
      <c r="H15" s="227" t="s">
        <v>177</v>
      </c>
      <c r="I15" s="227"/>
      <c r="J15" s="227"/>
      <c r="K15" s="227"/>
      <c r="L15" s="227"/>
      <c r="M15" s="227"/>
    </row>
    <row r="16" spans="1:18" ht="20.100000000000001" customHeight="1" x14ac:dyDescent="0.25">
      <c r="A16" s="226" t="s">
        <v>161</v>
      </c>
      <c r="B16" s="226"/>
      <c r="C16" s="226"/>
      <c r="D16" s="224">
        <v>0</v>
      </c>
      <c r="E16" s="224"/>
      <c r="F16" s="224"/>
      <c r="H16" s="226" t="s">
        <v>178</v>
      </c>
      <c r="I16" s="226"/>
      <c r="J16" s="226"/>
      <c r="K16" s="224">
        <v>0</v>
      </c>
      <c r="L16" s="224"/>
      <c r="M16" s="224"/>
    </row>
    <row r="17" spans="1:13" ht="20.100000000000001" customHeight="1" x14ac:dyDescent="0.25">
      <c r="A17" s="226" t="s">
        <v>162</v>
      </c>
      <c r="B17" s="226"/>
      <c r="C17" s="226"/>
      <c r="D17" s="224">
        <v>0</v>
      </c>
      <c r="E17" s="224"/>
      <c r="F17" s="224"/>
      <c r="H17" s="226" t="s">
        <v>179</v>
      </c>
      <c r="I17" s="226"/>
      <c r="J17" s="226"/>
      <c r="K17" s="224">
        <v>0</v>
      </c>
      <c r="L17" s="224"/>
      <c r="M17" s="224"/>
    </row>
    <row r="18" spans="1:13" ht="20.100000000000001" customHeight="1" x14ac:dyDescent="0.25">
      <c r="A18" s="226" t="s">
        <v>163</v>
      </c>
      <c r="B18" s="226"/>
      <c r="C18" s="226"/>
      <c r="D18" s="224">
        <v>0</v>
      </c>
      <c r="E18" s="224"/>
      <c r="F18" s="224"/>
      <c r="H18" s="226" t="s">
        <v>180</v>
      </c>
      <c r="I18" s="226"/>
      <c r="J18" s="226"/>
      <c r="K18" s="224">
        <v>0</v>
      </c>
      <c r="L18" s="224"/>
      <c r="M18" s="224"/>
    </row>
    <row r="19" spans="1:13" ht="20.100000000000001" customHeight="1" x14ac:dyDescent="0.25">
      <c r="A19" s="226" t="s">
        <v>164</v>
      </c>
      <c r="B19" s="226"/>
      <c r="C19" s="226"/>
      <c r="D19" s="224">
        <v>0</v>
      </c>
      <c r="E19" s="224"/>
      <c r="F19" s="224"/>
      <c r="H19" s="226" t="s">
        <v>181</v>
      </c>
      <c r="I19" s="226"/>
      <c r="J19" s="226"/>
      <c r="K19" s="224">
        <v>0</v>
      </c>
      <c r="L19" s="224"/>
      <c r="M19" s="224"/>
    </row>
    <row r="20" spans="1:13" ht="20.100000000000001" customHeight="1" x14ac:dyDescent="0.25">
      <c r="A20" s="226" t="s">
        <v>165</v>
      </c>
      <c r="B20" s="226"/>
      <c r="C20" s="226"/>
      <c r="D20" s="224">
        <v>0</v>
      </c>
      <c r="E20" s="224"/>
      <c r="F20" s="224"/>
      <c r="H20" s="226" t="s">
        <v>183</v>
      </c>
      <c r="I20" s="226"/>
      <c r="J20" s="226"/>
      <c r="K20" s="224">
        <v>0</v>
      </c>
      <c r="L20" s="224"/>
      <c r="M20" s="224"/>
    </row>
    <row r="21" spans="1:13" ht="20.100000000000001" customHeight="1" x14ac:dyDescent="0.25">
      <c r="A21" s="226" t="s">
        <v>166</v>
      </c>
      <c r="B21" s="226"/>
      <c r="C21" s="226"/>
      <c r="D21" s="224">
        <v>0</v>
      </c>
      <c r="E21" s="224"/>
      <c r="F21" s="224"/>
      <c r="H21" s="226" t="s">
        <v>184</v>
      </c>
      <c r="I21" s="226"/>
      <c r="J21" s="226"/>
      <c r="K21" s="224">
        <v>0</v>
      </c>
      <c r="L21" s="224"/>
      <c r="M21" s="224"/>
    </row>
    <row r="22" spans="1:13" ht="20.100000000000001" customHeight="1" x14ac:dyDescent="0.25">
      <c r="A22" s="226" t="s">
        <v>167</v>
      </c>
      <c r="B22" s="226"/>
      <c r="C22" s="226"/>
      <c r="D22" s="224">
        <v>0</v>
      </c>
      <c r="E22" s="224"/>
      <c r="F22" s="224"/>
      <c r="H22" s="226" t="s">
        <v>182</v>
      </c>
      <c r="I22" s="226"/>
      <c r="J22" s="226"/>
      <c r="K22" s="224">
        <v>0</v>
      </c>
      <c r="L22" s="224"/>
      <c r="M22" s="224"/>
    </row>
    <row r="23" spans="1:13" ht="20.100000000000001" customHeight="1" x14ac:dyDescent="0.25">
      <c r="A23" s="226" t="s">
        <v>168</v>
      </c>
      <c r="B23" s="226"/>
      <c r="C23" s="226"/>
      <c r="D23" s="224">
        <v>0</v>
      </c>
      <c r="E23" s="224"/>
      <c r="F23" s="224"/>
      <c r="H23" s="226" t="s">
        <v>185</v>
      </c>
      <c r="I23" s="226"/>
      <c r="J23" s="226"/>
      <c r="K23" s="224">
        <v>0</v>
      </c>
      <c r="L23" s="224"/>
      <c r="M23" s="224"/>
    </row>
    <row r="24" spans="1:13" ht="20.100000000000001" customHeight="1" x14ac:dyDescent="0.25">
      <c r="A24" s="226" t="s">
        <v>169</v>
      </c>
      <c r="B24" s="226"/>
      <c r="C24" s="226"/>
      <c r="D24" s="224">
        <v>0</v>
      </c>
      <c r="E24" s="224"/>
      <c r="F24" s="224"/>
      <c r="H24" s="63" t="s">
        <v>174</v>
      </c>
      <c r="I24" s="135"/>
      <c r="J24" s="135"/>
      <c r="K24" s="224">
        <v>0</v>
      </c>
      <c r="L24" s="224"/>
      <c r="M24" s="224"/>
    </row>
    <row r="25" spans="1:13" ht="20.100000000000001" customHeight="1" x14ac:dyDescent="0.25">
      <c r="A25" s="226" t="s">
        <v>170</v>
      </c>
      <c r="B25" s="226"/>
      <c r="C25" s="226"/>
      <c r="D25" s="224">
        <v>0</v>
      </c>
      <c r="E25" s="224"/>
      <c r="F25" s="224"/>
      <c r="H25" s="63" t="s">
        <v>174</v>
      </c>
      <c r="I25" s="135"/>
      <c r="J25" s="135"/>
      <c r="K25" s="224">
        <v>0</v>
      </c>
      <c r="L25" s="224"/>
      <c r="M25" s="224"/>
    </row>
    <row r="26" spans="1:13" ht="20.100000000000001" customHeight="1" x14ac:dyDescent="0.25">
      <c r="A26" s="226" t="s">
        <v>171</v>
      </c>
      <c r="B26" s="226"/>
      <c r="C26" s="226"/>
      <c r="D26" s="224">
        <v>0</v>
      </c>
      <c r="E26" s="224"/>
      <c r="F26" s="224"/>
      <c r="H26" s="63" t="s">
        <v>174</v>
      </c>
      <c r="I26" s="135"/>
      <c r="J26" s="135"/>
      <c r="K26" s="224">
        <v>0</v>
      </c>
      <c r="L26" s="224"/>
      <c r="M26" s="224"/>
    </row>
    <row r="27" spans="1:13" ht="20.100000000000001" customHeight="1" x14ac:dyDescent="0.25">
      <c r="A27" s="226" t="s">
        <v>172</v>
      </c>
      <c r="B27" s="226"/>
      <c r="C27" s="226"/>
      <c r="D27" s="224">
        <v>0</v>
      </c>
      <c r="E27" s="224"/>
      <c r="F27" s="224"/>
      <c r="H27" s="63" t="s">
        <v>174</v>
      </c>
      <c r="I27" s="135"/>
      <c r="J27" s="135"/>
      <c r="K27" s="224">
        <v>0</v>
      </c>
      <c r="L27" s="224"/>
      <c r="M27" s="224"/>
    </row>
    <row r="28" spans="1:13" ht="20.100000000000001" customHeight="1" x14ac:dyDescent="0.25">
      <c r="A28" s="226" t="s">
        <v>173</v>
      </c>
      <c r="B28" s="226"/>
      <c r="C28" s="226"/>
      <c r="D28" s="224">
        <v>0</v>
      </c>
      <c r="E28" s="224"/>
      <c r="F28" s="224"/>
      <c r="H28" s="63" t="s">
        <v>174</v>
      </c>
      <c r="I28" s="135"/>
      <c r="J28" s="135"/>
      <c r="K28" s="224">
        <v>0</v>
      </c>
      <c r="L28" s="224"/>
      <c r="M28" s="224"/>
    </row>
    <row r="29" spans="1:13" ht="20.100000000000001" customHeight="1" x14ac:dyDescent="0.25">
      <c r="A29" s="226" t="s">
        <v>175</v>
      </c>
      <c r="B29" s="226"/>
      <c r="C29" s="226"/>
      <c r="D29" s="224">
        <v>0</v>
      </c>
      <c r="E29" s="224"/>
      <c r="F29" s="224"/>
      <c r="H29" s="103" t="s">
        <v>136</v>
      </c>
      <c r="I29" s="103"/>
      <c r="J29" s="103"/>
      <c r="K29" s="228">
        <f>SUM(K16:M28)</f>
        <v>0</v>
      </c>
      <c r="L29" s="228"/>
      <c r="M29" s="228"/>
    </row>
    <row r="30" spans="1:13" ht="20.100000000000001" customHeight="1" x14ac:dyDescent="0.25">
      <c r="A30" s="63" t="s">
        <v>174</v>
      </c>
      <c r="B30" s="135"/>
      <c r="C30" s="135"/>
      <c r="D30" s="224">
        <v>0</v>
      </c>
      <c r="E30" s="224"/>
      <c r="F30" s="224"/>
    </row>
    <row r="31" spans="1:13" ht="20.100000000000001" customHeight="1" x14ac:dyDescent="0.25">
      <c r="A31" s="63" t="s">
        <v>174</v>
      </c>
      <c r="B31" s="135"/>
      <c r="C31" s="135"/>
      <c r="D31" s="224">
        <v>0</v>
      </c>
      <c r="E31" s="224"/>
      <c r="F31" s="224"/>
    </row>
    <row r="32" spans="1:13" ht="20.100000000000001" customHeight="1" x14ac:dyDescent="0.25">
      <c r="A32" s="63" t="s">
        <v>174</v>
      </c>
      <c r="B32" s="135"/>
      <c r="C32" s="135"/>
      <c r="D32" s="224">
        <v>0</v>
      </c>
      <c r="E32" s="224"/>
      <c r="F32" s="224"/>
      <c r="H32" s="229" t="s">
        <v>186</v>
      </c>
      <c r="I32" s="229"/>
      <c r="J32" s="229"/>
      <c r="K32" s="230">
        <f>SUM(D35,K29)</f>
        <v>0</v>
      </c>
      <c r="L32" s="230"/>
      <c r="M32" s="230"/>
    </row>
    <row r="33" spans="1:13" ht="20.100000000000001" customHeight="1" x14ac:dyDescent="0.25">
      <c r="A33" s="63" t="s">
        <v>174</v>
      </c>
      <c r="B33" s="135"/>
      <c r="C33" s="135"/>
      <c r="D33" s="224">
        <v>0</v>
      </c>
      <c r="E33" s="224"/>
      <c r="F33" s="224"/>
      <c r="H33" s="229"/>
      <c r="I33" s="229"/>
      <c r="J33" s="229"/>
      <c r="K33" s="230"/>
      <c r="L33" s="230"/>
      <c r="M33" s="230"/>
    </row>
    <row r="34" spans="1:13" ht="20.100000000000001" customHeight="1" x14ac:dyDescent="0.25">
      <c r="A34" s="63" t="s">
        <v>174</v>
      </c>
      <c r="B34" s="135"/>
      <c r="C34" s="135"/>
      <c r="D34" s="224">
        <v>0</v>
      </c>
      <c r="E34" s="224"/>
      <c r="F34" s="224"/>
    </row>
    <row r="35" spans="1:13" ht="20.100000000000001" customHeight="1" x14ac:dyDescent="0.25">
      <c r="A35" s="103" t="s">
        <v>136</v>
      </c>
      <c r="B35" s="103"/>
      <c r="C35" s="103"/>
      <c r="D35" s="228">
        <f>SUM(D16:F34)</f>
        <v>0</v>
      </c>
      <c r="E35" s="228"/>
      <c r="F35" s="228"/>
    </row>
    <row r="36" spans="1:13" ht="20.100000000000001" customHeight="1" x14ac:dyDescent="0.25"/>
    <row r="37" spans="1:13" ht="20.100000000000001" customHeight="1" x14ac:dyDescent="0.25"/>
    <row r="38" spans="1:13" ht="20.100000000000001" customHeight="1" x14ac:dyDescent="0.25"/>
    <row r="39" spans="1:13" ht="20.100000000000001" customHeight="1" x14ac:dyDescent="0.25"/>
    <row r="40" spans="1:13" ht="20.100000000000001" customHeight="1" x14ac:dyDescent="0.25"/>
    <row r="41" spans="1:13" ht="20.100000000000001" customHeight="1" x14ac:dyDescent="0.25"/>
    <row r="42" spans="1:13" ht="20.100000000000001" customHeight="1" x14ac:dyDescent="0.25"/>
    <row r="43" spans="1:13" ht="20.100000000000001" customHeight="1" x14ac:dyDescent="0.25"/>
    <row r="44" spans="1:13" ht="20.100000000000001" customHeight="1" x14ac:dyDescent="0.25"/>
    <row r="45" spans="1:13" ht="20.100000000000001" customHeight="1" x14ac:dyDescent="0.25"/>
    <row r="46" spans="1:13" ht="20.100000000000001" customHeight="1" x14ac:dyDescent="0.25"/>
    <row r="47" spans="1:13" ht="20.100000000000001" customHeight="1" x14ac:dyDescent="0.25"/>
    <row r="48" spans="1:13"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sheetData>
  <sheetProtection algorithmName="SHA-512" hashValue="mEylWY4JKUlOjS7vKyY6S2nIvnOLnc6HkKJ9hGDAoy4c2Rdxl5sdO3pQTDk6uz/b3an6NuULVfCtXUBmcMesKA==" saltValue="wSGhuGpol1EuqOEvqCPbhw==" spinCount="100000" sheet="1" objects="1" scenarios="1" selectLockedCells="1"/>
  <mergeCells count="79">
    <mergeCell ref="H19:J19"/>
    <mergeCell ref="K19:M19"/>
    <mergeCell ref="H20:J20"/>
    <mergeCell ref="K20:M20"/>
    <mergeCell ref="H21:J21"/>
    <mergeCell ref="K21:M21"/>
    <mergeCell ref="H18:J18"/>
    <mergeCell ref="K18:M18"/>
    <mergeCell ref="H32:J33"/>
    <mergeCell ref="K32:M33"/>
    <mergeCell ref="I25:J25"/>
    <mergeCell ref="K25:M25"/>
    <mergeCell ref="I26:J26"/>
    <mergeCell ref="K26:M26"/>
    <mergeCell ref="I27:J27"/>
    <mergeCell ref="K27:M27"/>
    <mergeCell ref="I28:J28"/>
    <mergeCell ref="K28:M28"/>
    <mergeCell ref="H29:J29"/>
    <mergeCell ref="K29:M29"/>
    <mergeCell ref="I24:J24"/>
    <mergeCell ref="K24:M24"/>
    <mergeCell ref="H15:M15"/>
    <mergeCell ref="H16:J16"/>
    <mergeCell ref="K16:M16"/>
    <mergeCell ref="H17:J17"/>
    <mergeCell ref="K17:M17"/>
    <mergeCell ref="A21:C21"/>
    <mergeCell ref="A22:C22"/>
    <mergeCell ref="A23:C23"/>
    <mergeCell ref="A24:C24"/>
    <mergeCell ref="A26:C26"/>
    <mergeCell ref="A25:C25"/>
    <mergeCell ref="H22:J22"/>
    <mergeCell ref="K22:M22"/>
    <mergeCell ref="H23:J23"/>
    <mergeCell ref="K23:M23"/>
    <mergeCell ref="A35:C35"/>
    <mergeCell ref="D35:F35"/>
    <mergeCell ref="B32:C32"/>
    <mergeCell ref="A29:C29"/>
    <mergeCell ref="D29:F29"/>
    <mergeCell ref="B33:C33"/>
    <mergeCell ref="B34:C34"/>
    <mergeCell ref="D32:F32"/>
    <mergeCell ref="D33:F33"/>
    <mergeCell ref="D34:F34"/>
    <mergeCell ref="D24:F24"/>
    <mergeCell ref="D25:F25"/>
    <mergeCell ref="D30:F30"/>
    <mergeCell ref="D31:F31"/>
    <mergeCell ref="B30:C30"/>
    <mergeCell ref="B31:C31"/>
    <mergeCell ref="D26:F26"/>
    <mergeCell ref="A27:C27"/>
    <mergeCell ref="A28:C28"/>
    <mergeCell ref="D27:F27"/>
    <mergeCell ref="D28:F28"/>
    <mergeCell ref="A15:F15"/>
    <mergeCell ref="D16:F16"/>
    <mergeCell ref="D17:F17"/>
    <mergeCell ref="D18:F18"/>
    <mergeCell ref="D19:F19"/>
    <mergeCell ref="D21:F21"/>
    <mergeCell ref="D22:F22"/>
    <mergeCell ref="D23:F23"/>
    <mergeCell ref="B13:E13"/>
    <mergeCell ref="E1:P2"/>
    <mergeCell ref="E3:P3"/>
    <mergeCell ref="E4:P4"/>
    <mergeCell ref="A5:R6"/>
    <mergeCell ref="A7:R11"/>
    <mergeCell ref="H13:I13"/>
    <mergeCell ref="D20:F20"/>
    <mergeCell ref="A16:C16"/>
    <mergeCell ref="A17:C17"/>
    <mergeCell ref="A18:C18"/>
    <mergeCell ref="A19:C19"/>
    <mergeCell ref="A20:C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2B27E8D1-0266-4AFD-AD9B-DFCC1D762C4D}"/>
</file>

<file path=customXml/itemProps2.xml><?xml version="1.0" encoding="utf-8"?>
<ds:datastoreItem xmlns:ds="http://schemas.openxmlformats.org/officeDocument/2006/customXml" ds:itemID="{9285B1EF-0D8B-4D7E-8B6E-B07A40084305}"/>
</file>

<file path=customXml/itemProps3.xml><?xml version="1.0" encoding="utf-8"?>
<ds:datastoreItem xmlns:ds="http://schemas.openxmlformats.org/officeDocument/2006/customXml" ds:itemID="{85944051-9DD3-4E61-BE2E-706347F65D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Basic Information</vt:lpstr>
      <vt:lpstr>Utility Data</vt:lpstr>
      <vt:lpstr>CHP System Performance Data</vt:lpstr>
      <vt:lpstr>CHP System Financial Data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Brandon Bowser</dc:creator>
  <cp:lastModifiedBy>Brandon Bowser</cp:lastModifiedBy>
  <dcterms:created xsi:type="dcterms:W3CDTF">2019-07-30T20:47:35Z</dcterms:created>
  <dcterms:modified xsi:type="dcterms:W3CDTF">2020-02-11T15:54:55Z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y fmtid="{D5CDD505-2E9C-101B-9397-08002B2CF9AE}" pid="3" name="Order">
    <vt:r8>31200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