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defaultThemeVersion="166925"/>
  <mc:AlternateContent xmlns:mc="http://schemas.openxmlformats.org/markup-compatibility/2006">
    <mc:Choice Requires="x15">
      <x15ac:absPath xmlns:x15ac="http://schemas.microsoft.com/office/spreadsheetml/2010/11/ac" url="C:\Users\Margo Thompson\Downloads\"/>
    </mc:Choice>
  </mc:AlternateContent>
  <xr:revisionPtr revIDLastSave="0" documentId="8_{D1433762-7A8E-4198-9273-9615FF911531}" xr6:coauthVersionLast="47" xr6:coauthVersionMax="47" xr10:uidLastSave="{00000000-0000-0000-0000-000000000000}"/>
  <bookViews>
    <workbookView xWindow="-120" yWindow="-120" windowWidth="29040" windowHeight="15840" firstSheet="7" activeTab="5" xr2:uid="{32925359-885C-44BB-A5CD-6B2849CCCC30}"/>
  </bookViews>
  <sheets>
    <sheet name="AOI1 (Baltimore City)" sheetId="22" r:id="rId1"/>
    <sheet name="AOI1 (Central Region)" sheetId="23" r:id="rId2"/>
    <sheet name="AOI1 (Eastern Region)" sheetId="24" r:id="rId3"/>
    <sheet name="AOI1 (Southern Region)" sheetId="25" r:id="rId4"/>
    <sheet name="AOI1 (Western Region)" sheetId="26" r:id="rId5"/>
    <sheet name="AOI2 - PV &amp; BESS" sheetId="21" r:id="rId6"/>
    <sheet name="Reference" sheetId="14" state="hidden" r:id="rId7"/>
    <sheet name="AOI3 - Appliance Installation" sheetId="27" r:id="rId8"/>
  </sheets>
  <definedNames>
    <definedName name="_xlnm._FilterDatabase" localSheetId="5" hidden="1">'AOI2 - PV &amp; BESS'!$C$2:$F$37</definedName>
    <definedName name="DollarsPerGallon_Oil">Reference!$F$19</definedName>
    <definedName name="DollarsPerGallon_Propane">Reference!$F$18</definedName>
    <definedName name="DollarsPerKWH_Residential">Reference!$F$3</definedName>
    <definedName name="DollarsPerTherm_Gas">Reference!$F$17</definedName>
    <definedName name="kgCO2ePerGallon_Oil">Reference!$F$23</definedName>
    <definedName name="kgCO2ePerGallon_Propane">Reference!$F$22</definedName>
    <definedName name="kgCO2ePerKWH">Reference!$F$8</definedName>
    <definedName name="kgCO2ePerTherm_Gas">Reference!$F$21</definedName>
    <definedName name="LeveragedStatus">Reference!$C$2:$C$4</definedName>
    <definedName name="YesNo">Reference!$B$2:$B$3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4" i="27" l="1"/>
  <c r="D270" i="27"/>
  <c r="D269" i="27"/>
  <c r="D268" i="27"/>
  <c r="D267" i="27"/>
  <c r="D266" i="27"/>
  <c r="D236" i="27"/>
  <c r="D234" i="27"/>
  <c r="D232" i="27"/>
  <c r="D230" i="27"/>
  <c r="D238" i="27" s="1"/>
  <c r="D239" i="27" s="1"/>
  <c r="D225" i="27"/>
  <c r="D218" i="27"/>
  <c r="D216" i="27"/>
  <c r="D215" i="27"/>
  <c r="D214" i="27"/>
  <c r="D217" i="27" s="1"/>
  <c r="D219" i="27" s="1"/>
  <c r="D225" i="21"/>
  <c r="D224" i="21"/>
  <c r="D223" i="21"/>
  <c r="D390" i="26"/>
  <c r="D390" i="25"/>
  <c r="D390" i="24"/>
  <c r="D390" i="23"/>
  <c r="D394" i="22"/>
  <c r="D394" i="23"/>
  <c r="D394" i="24"/>
  <c r="D394" i="25"/>
  <c r="D394" i="26"/>
  <c r="D267" i="21"/>
  <c r="D354" i="26"/>
  <c r="D354" i="25"/>
  <c r="D354" i="24"/>
  <c r="D354" i="23"/>
  <c r="D266" i="21"/>
  <c r="D348" i="26"/>
  <c r="D348" i="25"/>
  <c r="D348" i="24"/>
  <c r="D348" i="23"/>
  <c r="D390" i="22"/>
  <c r="D354" i="22"/>
  <c r="F15" i="14"/>
  <c r="F23" i="14"/>
  <c r="F21" i="14"/>
  <c r="F19" i="14"/>
  <c r="F17" i="14"/>
  <c r="F14" i="14"/>
  <c r="D237" i="21"/>
  <c r="D233" i="21"/>
  <c r="D340" i="26"/>
  <c r="D339" i="26"/>
  <c r="D338" i="26"/>
  <c r="D340" i="25"/>
  <c r="D339" i="25"/>
  <c r="D338" i="25"/>
  <c r="D340" i="24"/>
  <c r="D339" i="24"/>
  <c r="D338" i="24"/>
  <c r="D340" i="23"/>
  <c r="D339" i="23"/>
  <c r="D338" i="23"/>
  <c r="F422" i="26"/>
  <c r="F421" i="26"/>
  <c r="F420" i="26"/>
  <c r="F419" i="26"/>
  <c r="F417" i="26"/>
  <c r="F416" i="26"/>
  <c r="F414" i="26"/>
  <c r="F422" i="25"/>
  <c r="F421" i="25"/>
  <c r="F420" i="25"/>
  <c r="F419" i="25"/>
  <c r="F417" i="25"/>
  <c r="F416" i="25"/>
  <c r="F414" i="25"/>
  <c r="F422" i="24"/>
  <c r="F421" i="24"/>
  <c r="F420" i="24"/>
  <c r="F419" i="24"/>
  <c r="F417" i="24"/>
  <c r="F416" i="24"/>
  <c r="F414" i="24"/>
  <c r="F422" i="23"/>
  <c r="F421" i="23"/>
  <c r="F420" i="23"/>
  <c r="F419" i="23"/>
  <c r="F417" i="23"/>
  <c r="F416" i="23"/>
  <c r="F414" i="23"/>
  <c r="F422" i="22"/>
  <c r="F421" i="22"/>
  <c r="F420" i="22"/>
  <c r="F419" i="22"/>
  <c r="F417" i="22"/>
  <c r="F416" i="22"/>
  <c r="F414" i="22"/>
  <c r="D342" i="26"/>
  <c r="D341" i="26"/>
  <c r="D342" i="25"/>
  <c r="D341" i="25"/>
  <c r="D342" i="24"/>
  <c r="D341" i="24"/>
  <c r="D342" i="23"/>
  <c r="D341" i="23"/>
  <c r="D227" i="21"/>
  <c r="D348" i="22"/>
  <c r="D342" i="22"/>
  <c r="D340" i="22"/>
  <c r="D339" i="22"/>
  <c r="D338" i="22"/>
  <c r="D341" i="22"/>
  <c r="D343" i="22" s="1"/>
  <c r="F22" i="14" l="1"/>
  <c r="F18" i="14"/>
  <c r="D356" i="26"/>
  <c r="D356" i="25"/>
  <c r="D356" i="24"/>
  <c r="D356" i="23"/>
  <c r="D356" i="22"/>
  <c r="D360" i="26"/>
  <c r="D360" i="25"/>
  <c r="D360" i="24"/>
  <c r="D360" i="23"/>
  <c r="D360" i="22"/>
  <c r="D391" i="26"/>
  <c r="D391" i="25"/>
  <c r="D391" i="24"/>
  <c r="D391" i="23"/>
  <c r="D391" i="22"/>
  <c r="D393" i="26"/>
  <c r="D393" i="25"/>
  <c r="D393" i="24"/>
  <c r="D393" i="23"/>
  <c r="D393" i="22"/>
  <c r="D226" i="21"/>
  <c r="D228" i="21" s="1"/>
  <c r="D349" i="26"/>
  <c r="D343" i="26"/>
  <c r="D349" i="25"/>
  <c r="D343" i="25"/>
  <c r="D349" i="24"/>
  <c r="D343" i="24"/>
  <c r="D349" i="23"/>
  <c r="D343" i="23"/>
  <c r="D239" i="21"/>
  <c r="D349" i="22"/>
  <c r="D358" i="26" l="1"/>
  <c r="D362" i="26" s="1"/>
  <c r="D363" i="26" s="1"/>
  <c r="D358" i="25"/>
  <c r="D362" i="25" s="1"/>
  <c r="D363" i="25" s="1"/>
  <c r="D358" i="24"/>
  <c r="D362" i="24" s="1"/>
  <c r="D363" i="24" s="1"/>
  <c r="D358" i="23"/>
  <c r="D362" i="23" s="1"/>
  <c r="D363" i="23" s="1"/>
  <c r="D358" i="22"/>
  <c r="D362" i="22" s="1"/>
  <c r="D363" i="22" s="1"/>
  <c r="D392" i="26"/>
  <c r="D392" i="25"/>
  <c r="D392" i="24"/>
  <c r="D392" i="23"/>
  <c r="D392" i="22"/>
  <c r="D234" i="21"/>
</calcChain>
</file>

<file path=xl/sharedStrings.xml><?xml version="1.0" encoding="utf-8"?>
<sst xmlns="http://schemas.openxmlformats.org/spreadsheetml/2006/main" count="958" uniqueCount="248">
  <si>
    <t>Cells shaded light gray have formulas. Do not tamper with them. If there are any issues with formulas, please reach out to MEA.</t>
  </si>
  <si>
    <t>Cells shaded light gold have dropdown menus. If there are any issues with dropdown menu options, please reach out to MEA.</t>
  </si>
  <si>
    <t>Unshaded (white) cells are for typed responses. In cells asking for numerical answers (e.g. dollar amounts), please enter ONLY the number.</t>
  </si>
  <si>
    <t>Funding Request</t>
  </si>
  <si>
    <r>
      <t xml:space="preserve">Regional Funding Request by Program Type
</t>
    </r>
    <r>
      <rPr>
        <sz val="12"/>
        <color theme="0"/>
        <rFont val="Calibri"/>
        <family val="2"/>
        <scheme val="minor"/>
      </rPr>
      <t>All inclusive, including Health and Safety and Indirect/ Admin Costs</t>
    </r>
  </si>
  <si>
    <t>AOI1 Baltimore City Region Request</t>
  </si>
  <si>
    <r>
      <rPr>
        <b/>
        <sz val="12"/>
        <color rgb="FFFFFFFF"/>
        <rFont val="Arial"/>
      </rPr>
      <t xml:space="preserve">Counties Served under AOI1
</t>
    </r>
    <r>
      <rPr>
        <sz val="12"/>
        <color rgb="FFFFFFFF"/>
        <rFont val="Arial"/>
      </rPr>
      <t>Please select ALL counties that will be worked in for this region with AOI1 Energy Efficiency funding. DO NOT select counties where only solar PV installations will be performed.</t>
    </r>
  </si>
  <si>
    <t>Baltimore City Region</t>
  </si>
  <si>
    <r>
      <t xml:space="preserve">Why did you select the listed counties as your service area?
</t>
    </r>
    <r>
      <rPr>
        <i/>
        <sz val="11"/>
        <color theme="1"/>
        <rFont val="Calibri"/>
        <family val="2"/>
        <scheme val="minor"/>
      </rPr>
      <t>*Hold Alt &amp; press Enter to start a new line or paragraph</t>
    </r>
  </si>
  <si>
    <t>Baltimore City</t>
  </si>
  <si>
    <t>Energy Efficiency Project description</t>
  </si>
  <si>
    <t xml:space="preserve">Please provide a detailed summary about your project(s) below. </t>
  </si>
  <si>
    <r>
      <rPr>
        <b/>
        <sz val="11"/>
        <color rgb="FF000000"/>
        <rFont val="Calibri"/>
        <scheme val="minor"/>
      </rPr>
      <t xml:space="preserve">All Applicants: </t>
    </r>
    <r>
      <rPr>
        <sz val="11"/>
        <color rgb="FF000000"/>
        <rFont val="Calibri"/>
        <scheme val="minor"/>
      </rPr>
      <t xml:space="preserve">The summary should include a detailed description of your proposed energy efficiency and/or weatherization measures.  
For </t>
    </r>
    <r>
      <rPr>
        <b/>
        <sz val="11"/>
        <color rgb="FF000000"/>
        <rFont val="Calibri"/>
        <scheme val="minor"/>
      </rPr>
      <t>Incremental Upgrades to New Construction</t>
    </r>
    <r>
      <rPr>
        <sz val="11"/>
        <color rgb="FF000000"/>
        <rFont val="Calibri"/>
        <scheme val="minor"/>
      </rPr>
      <t xml:space="preserve">, also see and complete incentives table at bottom.
</t>
    </r>
    <r>
      <rPr>
        <i/>
        <sz val="11"/>
        <color rgb="FF000000"/>
        <rFont val="Calibri"/>
        <scheme val="minor"/>
      </rPr>
      <t xml:space="preserve">*Hold Alt &amp; press Enter to start a new line or paragraph
</t>
    </r>
  </si>
  <si>
    <r>
      <rPr>
        <b/>
        <sz val="12"/>
        <color rgb="FF000000"/>
        <rFont val="Calibri"/>
        <scheme val="minor"/>
      </rPr>
      <t xml:space="preserve">Energy Audit status
</t>
    </r>
    <r>
      <rPr>
        <sz val="11"/>
        <color rgb="FF000000"/>
        <rFont val="Calibri"/>
        <scheme val="minor"/>
      </rPr>
      <t xml:space="preserve">Has an energy audit already been performed on the properties that will be improved, or will it be audited later as part of the program?
Limited Residential Upgrade projects: Why is no energy audit required for the planned upgrades? 
</t>
    </r>
    <r>
      <rPr>
        <i/>
        <sz val="11"/>
        <color rgb="FF000000"/>
        <rFont val="Calibri"/>
        <scheme val="minor"/>
      </rPr>
      <t xml:space="preserve">*Hold Alt &amp; press Enter to start a new line or paragraph
</t>
    </r>
  </si>
  <si>
    <t>Project Timeline</t>
  </si>
  <si>
    <t>Expected Milestone Timeline</t>
  </si>
  <si>
    <r>
      <t xml:space="preserve">4. Detailed project implementation timeline
</t>
    </r>
    <r>
      <rPr>
        <i/>
        <sz val="11"/>
        <color theme="1"/>
        <rFont val="Calibri"/>
        <family val="2"/>
        <scheme val="minor"/>
      </rPr>
      <t>*Hold Alt &amp; press Enter to start a new line or paragraph</t>
    </r>
  </si>
  <si>
    <t>Project Milestone</t>
  </si>
  <si>
    <t>Expected Completion Date</t>
  </si>
  <si>
    <t>Receive Potential Grant Agreement from MEA</t>
  </si>
  <si>
    <t>Construction Work Begins</t>
  </si>
  <si>
    <t>Work 50% Complete</t>
  </si>
  <si>
    <t>Complete Construction &amp; Installation</t>
  </si>
  <si>
    <t>Submit Final Report to MEA</t>
  </si>
  <si>
    <t>Please attach to your application or type to the right a separate, detailed project implementation timeline of how you expect to complete your project by the program deadline. At a minimum your timeline should include estimated dates for project start-up, contractor selection, construction/project milestones, completed project scope, and final invoicing and reporting to MEA.</t>
  </si>
  <si>
    <t>Demographic Totals</t>
  </si>
  <si>
    <t>Approximate Number of Buildings to be improved?</t>
  </si>
  <si>
    <r>
      <t xml:space="preserve">Approximately how many homes/ buildings do you plan to upgrade with your project? 
</t>
    </r>
    <r>
      <rPr>
        <i/>
        <sz val="11"/>
        <color theme="1"/>
        <rFont val="Calibri"/>
        <family val="2"/>
        <scheme val="minor"/>
      </rPr>
      <t>*Hold Alt &amp; press Enter to start a new line or paragraph</t>
    </r>
  </si>
  <si>
    <t>Screening and procurement</t>
  </si>
  <si>
    <t>Have you identified the building(s) to be upgraded?</t>
  </si>
  <si>
    <r>
      <t xml:space="preserve">If building(s) to be upgraded have not been identified, describe your strategy for identifying and recruiting eligible properties. Please be as detailed as possible. 
</t>
    </r>
    <r>
      <rPr>
        <i/>
        <sz val="11"/>
        <color theme="1"/>
        <rFont val="Calibri"/>
        <family val="2"/>
        <scheme val="minor"/>
      </rPr>
      <t>*Hold Alt &amp; press Enter to start a new line or paragraph</t>
    </r>
  </si>
  <si>
    <r>
      <t>Organizations Procurement Policy and/or Practices</t>
    </r>
    <r>
      <rPr>
        <sz val="11"/>
        <color theme="1"/>
        <rFont val="Calibri"/>
        <family val="2"/>
        <scheme val="minor"/>
      </rPr>
      <t xml:space="preserve">
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theme="1"/>
        <rFont val="Calibri"/>
        <family val="2"/>
        <scheme val="minor"/>
      </rPr>
      <t>*Hold Alt &amp; press Enter to start a new line or paragraph</t>
    </r>
  </si>
  <si>
    <t>Will work be performed in house, or will you hire (a) contractor(s)? (or both)</t>
  </si>
  <si>
    <t>Perform in house</t>
  </si>
  <si>
    <t>Hire Contractor</t>
  </si>
  <si>
    <r>
      <t xml:space="preserve">If you plan to hire contractor(s) and already have a contractor in mind, please explain how you procured that contractor and your organization’s business affiliation with them, if any such relationship is present:
</t>
    </r>
    <r>
      <rPr>
        <i/>
        <sz val="11"/>
        <color theme="1"/>
        <rFont val="Calibri"/>
        <family val="2"/>
        <scheme val="minor"/>
      </rPr>
      <t>*Hold Alt &amp; press Enter to start a new line or paragraph</t>
    </r>
  </si>
  <si>
    <r>
      <t>Eligibility Verification (Individual Participants)</t>
    </r>
    <r>
      <rPr>
        <sz val="11"/>
        <color theme="1"/>
        <rFont val="Calibri"/>
        <family val="2"/>
        <scheme val="minor"/>
      </rPr>
      <t xml:space="preserve">
If your organization is awarded a Low-to-Moderate Income Energy Efficiency Grant, describe the process that will be used to verify and document that each participant/beneficiary meets the low-to-moderate income requirements as outlined in Eligibility and Terms section Application Instructions above.
</t>
    </r>
    <r>
      <rPr>
        <i/>
        <sz val="11"/>
        <color theme="1"/>
        <rFont val="Calibri"/>
        <family val="2"/>
        <scheme val="minor"/>
      </rPr>
      <t>*Hold Alt &amp; press Enter to start a new line or paragraph</t>
    </r>
  </si>
  <si>
    <t>Project Scalability</t>
  </si>
  <si>
    <r>
      <t xml:space="preserve">Is your proposed project capable of being scaled larger or smaller based on the availability of funding? </t>
    </r>
    <r>
      <rPr>
        <sz val="11"/>
        <color theme="1"/>
        <rFont val="Calibri"/>
        <family val="2"/>
        <scheme val="minor"/>
      </rPr>
      <t>Please see the funding opportunity announcement for more information about project scaling.</t>
    </r>
  </si>
  <si>
    <t>Scalable Larger</t>
  </si>
  <si>
    <t>Scalable Smaller</t>
  </si>
  <si>
    <r>
      <t xml:space="preserve">If scalable, please provide a detailed explanation of how your project could be scaled to accommodate available grant funds. Please provide a funding range for which your project would remain feasible and cost effective.       
</t>
    </r>
    <r>
      <rPr>
        <i/>
        <sz val="11"/>
        <color theme="1"/>
        <rFont val="Calibri"/>
        <family val="2"/>
        <scheme val="minor"/>
      </rPr>
      <t>*Hold Alt &amp; press Enter to start a new line or paragraph</t>
    </r>
  </si>
  <si>
    <r>
      <t xml:space="preserve">Leveraged Funds
</t>
    </r>
    <r>
      <rPr>
        <sz val="12"/>
        <color rgb="FFFFFFFF"/>
        <rFont val="Arial"/>
        <family val="2"/>
      </rPr>
      <t>Note: Only leveraged or matching funds used for energy efficiency measures should be included in additional funds and be used for the simple payback calculation.</t>
    </r>
  </si>
  <si>
    <t>Does utility offer an incentive program for energy efficiency improvements?</t>
  </si>
  <si>
    <r>
      <t xml:space="preserve">Describe your primary leveraged funding sources, how the funding was secured, and estimated approval date.
</t>
    </r>
    <r>
      <rPr>
        <i/>
        <sz val="11"/>
        <color theme="1"/>
        <rFont val="Calibri"/>
        <family val="2"/>
        <scheme val="minor"/>
      </rPr>
      <t>*Hold Alt &amp; press Enter to start a new line or paragraph</t>
    </r>
  </si>
  <si>
    <t>Have you secured such leveraged funds?</t>
  </si>
  <si>
    <t>Guaranteed Incentive Amount (Total)</t>
  </si>
  <si>
    <t>Potential Incentive Amount (Total)</t>
  </si>
  <si>
    <t>Award Date</t>
  </si>
  <si>
    <t>Do you intend to leverage non-utility funding sources (e.g. Weatherization Assistance Program, donations, private grant funds, matching funds, volunteer
labor) for this project?</t>
  </si>
  <si>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AOI2 ro AOI3 matching funds or other funds unrelated to enabling or implementing energy efficiency measures.</t>
    </r>
  </si>
  <si>
    <r>
      <rPr>
        <b/>
        <sz val="12"/>
        <color rgb="FF000000"/>
        <rFont val="Arial"/>
      </rPr>
      <t xml:space="preserve">Reference table of all leveraged funds </t>
    </r>
    <r>
      <rPr>
        <b/>
        <u/>
        <sz val="12"/>
        <color rgb="FF000000"/>
        <rFont val="Arial"/>
      </rPr>
      <t>for AOI1 in Baltimore City</t>
    </r>
  </si>
  <si>
    <t>Funding Source</t>
  </si>
  <si>
    <t>Amount</t>
  </si>
  <si>
    <t>Secured, Anticipated, or proposed?</t>
  </si>
  <si>
    <t>How does this funding enable/implement energy efficiency measures?</t>
  </si>
  <si>
    <t>Leveraged Funding Totals</t>
  </si>
  <si>
    <t>Total Secured</t>
  </si>
  <si>
    <t>Total Anticipated</t>
  </si>
  <si>
    <t>Total Proposed</t>
  </si>
  <si>
    <t>AOI1 Baltimore City Leveraged Funds</t>
  </si>
  <si>
    <t>AOI1 Baltimore City Funding Request</t>
  </si>
  <si>
    <t>RATIO, Leveraged fund $ per MEA $</t>
  </si>
  <si>
    <t>Please attach each application, award letter, or other documentation related to utility
and other incentive programs for which you have applied for or been awarded.</t>
  </si>
  <si>
    <t>Cost Effectiveness calculations</t>
  </si>
  <si>
    <t>Funding request (copied from earlier application section)</t>
  </si>
  <si>
    <t>Total Grant request</t>
  </si>
  <si>
    <t>Total Leveraged funds</t>
  </si>
  <si>
    <t>Energy Saving Estimates</t>
  </si>
  <si>
    <t xml:space="preserve">Are attached energy savings TRM based? </t>
  </si>
  <si>
    <t>Do attached energy savings show all assumptions?</t>
  </si>
  <si>
    <r>
      <t xml:space="preserve">Total Electricity Savings </t>
    </r>
    <r>
      <rPr>
        <sz val="11"/>
        <color theme="1"/>
        <rFont val="Calibri"/>
        <family val="2"/>
        <scheme val="minor"/>
      </rPr>
      <t>(kWh/year)</t>
    </r>
  </si>
  <si>
    <r>
      <rPr>
        <b/>
        <sz val="11"/>
        <color theme="1"/>
        <rFont val="Calibri"/>
        <family val="2"/>
        <scheme val="minor"/>
      </rPr>
      <t>Total Electricity Cost Savings</t>
    </r>
    <r>
      <rPr>
        <sz val="11"/>
        <color theme="1"/>
        <rFont val="Calibri"/>
        <family val="2"/>
        <scheme val="minor"/>
      </rPr>
      <t xml:space="preserve"> ($/year)</t>
    </r>
  </si>
  <si>
    <r>
      <t xml:space="preserve">Total Natural Gas Savings </t>
    </r>
    <r>
      <rPr>
        <sz val="11"/>
        <color theme="1"/>
        <rFont val="Calibri"/>
        <family val="2"/>
        <scheme val="minor"/>
      </rPr>
      <t>(therms/year)</t>
    </r>
  </si>
  <si>
    <r>
      <t xml:space="preserve">Total Natural Gas Cost Savings </t>
    </r>
    <r>
      <rPr>
        <sz val="11"/>
        <color theme="1"/>
        <rFont val="Calibri"/>
        <family val="2"/>
        <scheme val="minor"/>
      </rPr>
      <t>($/year)</t>
    </r>
  </si>
  <si>
    <r>
      <rPr>
        <b/>
        <sz val="11"/>
        <color rgb="FF000000"/>
        <rFont val="Calibri"/>
        <scheme val="minor"/>
      </rPr>
      <t xml:space="preserve">Total Propane Savings </t>
    </r>
    <r>
      <rPr>
        <sz val="11"/>
        <color rgb="FF000000"/>
        <rFont val="Calibri"/>
        <scheme val="minor"/>
      </rPr>
      <t>(gallons/year)</t>
    </r>
  </si>
  <si>
    <r>
      <rPr>
        <b/>
        <sz val="11"/>
        <color rgb="FF000000"/>
        <rFont val="Calibri"/>
        <scheme val="minor"/>
      </rPr>
      <t xml:space="preserve">Total Propane Gas Cost Savings </t>
    </r>
    <r>
      <rPr>
        <sz val="11"/>
        <color rgb="FF000000"/>
        <rFont val="Calibri"/>
        <scheme val="minor"/>
      </rPr>
      <t>($/year)</t>
    </r>
  </si>
  <si>
    <r>
      <rPr>
        <b/>
        <sz val="11"/>
        <color rgb="FF000000"/>
        <rFont val="Calibri"/>
        <scheme val="minor"/>
      </rPr>
      <t xml:space="preserve">Total Fuel Oil Savings </t>
    </r>
    <r>
      <rPr>
        <sz val="11"/>
        <color rgb="FF000000"/>
        <rFont val="Calibri"/>
        <scheme val="minor"/>
      </rPr>
      <t>(gallons/year)</t>
    </r>
  </si>
  <si>
    <r>
      <rPr>
        <b/>
        <sz val="11"/>
        <color rgb="FF000000"/>
        <rFont val="Calibri"/>
        <scheme val="minor"/>
      </rPr>
      <t>Total Fuel Oil Cost Savings</t>
    </r>
    <r>
      <rPr>
        <sz val="11"/>
        <color rgb="FF000000"/>
        <rFont val="Calibri"/>
        <scheme val="minor"/>
      </rPr>
      <t xml:space="preserve"> ($/year)</t>
    </r>
  </si>
  <si>
    <t>Program cost effectiveness</t>
  </si>
  <si>
    <t>Total Combined Cost Savings</t>
  </si>
  <si>
    <t>Simple Payback</t>
  </si>
  <si>
    <r>
      <t xml:space="preserve">Briefly describe cost effectiveness calculations &amp; assumptions
</t>
    </r>
    <r>
      <rPr>
        <i/>
        <sz val="11"/>
        <color theme="1"/>
        <rFont val="Calibri"/>
        <family val="2"/>
        <scheme val="minor"/>
      </rPr>
      <t>*Hold Alt &amp; press Enter to start a new line or paragraph</t>
    </r>
  </si>
  <si>
    <t>Greenhouse Gas Savings</t>
  </si>
  <si>
    <t>GHG Savings (calculated from Cost Effectiveness section)</t>
  </si>
  <si>
    <t>GHG Reduction from Electric Savings (kg CO2e)</t>
  </si>
  <si>
    <t>GHG Reduction from Natural Gas Savings (kg CO2e)</t>
  </si>
  <si>
    <t>GHG Reduction from Propane Savings (kg CO2e)</t>
  </si>
  <si>
    <t>GHG Reduction from Fuel Oil Savings (kg CO2e)</t>
  </si>
  <si>
    <t>GHG Reduction per Dollar MEA Investment (kg CO2e/$)</t>
  </si>
  <si>
    <t>11 Energy &amp; Cost Savings</t>
  </si>
  <si>
    <t>Notes on Energy Saving Estimates.</t>
  </si>
  <si>
    <t xml:space="preserve">To evaluate the estimated energy savings for accuracy, supporting documentation must be included with your application. Supporting documentation may include a completed energy audit or comparable report. MEA has developed a Savings Estimate and Assumptions Worksheet to help applicants satisfy this requirement. Applicants may use these worksheets or other forms of supporting documentation. The information provided will be used by MEA to determine whether the applicant has a solid understanding of cost-effective energy saving measures and that the energy savings estimates claimed in the table above are accurate. 
</t>
  </si>
  <si>
    <r>
      <rPr>
        <b/>
        <sz val="11"/>
        <color theme="1"/>
        <rFont val="Calibri"/>
        <family val="2"/>
        <scheme val="minor"/>
      </rPr>
      <t>At a minimum, supporting documentation must show:</t>
    </r>
    <r>
      <rPr>
        <sz val="11"/>
        <color theme="1"/>
        <rFont val="Calibri"/>
        <family val="2"/>
        <scheme val="minor"/>
      </rPr>
      <t xml:space="preserve">
a. Proposed energy measures
b. Estimated annual cost and consumption savings per measure
c. Total energy savings of all proposed energy measures</t>
    </r>
  </si>
  <si>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</si>
  <si>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r>
      <rPr>
        <b/>
        <sz val="11"/>
        <color theme="1"/>
        <rFont val="Calibri"/>
        <family val="2"/>
        <scheme val="minor"/>
      </rPr>
      <t xml:space="preserve">Note: </t>
    </r>
    <r>
      <rPr>
        <sz val="11"/>
        <color theme="1"/>
        <rFont val="Calibri"/>
        <family val="2"/>
        <scheme val="minor"/>
      </rPr>
      <t>Supporting documentation must include the source of the estimated energy savings associated with each energy measure, and any assumptions used to make this estimate. Applicants should use energy estimates from a qualified auditor, online calculators maintained by the US Department of Energy (DOE), ENERGY STAR® calculators, or other trusted industry resources.</t>
    </r>
  </si>
  <si>
    <r>
      <rPr>
        <b/>
        <sz val="11"/>
        <color theme="1"/>
        <rFont val="Calibri"/>
        <family val="2"/>
        <scheme val="minor"/>
      </rPr>
      <t xml:space="preserve">Note: </t>
    </r>
    <r>
      <rPr>
        <sz val="11"/>
        <color theme="1"/>
        <rFont val="Calibri"/>
        <family val="2"/>
        <scheme val="minor"/>
      </rPr>
      <t>For applicants completing similar projects in multiple homes/buildings, supporting documentation may be submitted based on one sample home/building and scaled to justify savings for the total project.</t>
    </r>
  </si>
  <si>
    <t>New Construction or Substantial Rehab</t>
  </si>
  <si>
    <t>Efficiency Upgrade</t>
  </si>
  <si>
    <t>Planned # units 
(or ERI points reduced)</t>
  </si>
  <si>
    <t>Upgrade Efficiency Level and Incentive</t>
  </si>
  <si>
    <t>Total Incentive based on units entered to left</t>
  </si>
  <si>
    <t>Whole Building Energy Perofrmance</t>
  </si>
  <si>
    <t>Improved Energy Rating Index (ERI)*</t>
  </si>
  <si>
    <t>ERI score for as-built home less than 51
$675 per ERI point below 51.
Max total incentive per house $4,050</t>
  </si>
  <si>
    <t>Mechanical System Upgrades</t>
  </si>
  <si>
    <t>Heat Pump Water Heater</t>
  </si>
  <si>
    <t>ENERGY STAR certified HPWH, and/or UEF value ≥ 3.30
$1,170 per unit</t>
  </si>
  <si>
    <t>High Efficiency Heat Pump (ducted or ductless)</t>
  </si>
  <si>
    <t>≥ 9.5 HSPF2 and ≥ 16.0 SEER2 (CEE Tier 2)
$425 per unit</t>
  </si>
  <si>
    <t>Appliances</t>
  </si>
  <si>
    <t>Washing Machine</t>
  </si>
  <si>
    <t>ENERGY STAR Qualified (or equivalent product specifications)
$160 per unit</t>
  </si>
  <si>
    <t>Clothes Dryer</t>
  </si>
  <si>
    <t>ENERGY STAR Qualified (or equivalent product specifications)
$100 per unit</t>
  </si>
  <si>
    <t>Ceiling Fan</t>
  </si>
  <si>
    <t>ENERGY STAR Qualified (or equivalent product specifications)
$40 per unit</t>
  </si>
  <si>
    <t>Refrigerator</t>
  </si>
  <si>
    <t>ENERGY STAR Qualified
$45 per unit</t>
  </si>
  <si>
    <t>Building Envelope</t>
  </si>
  <si>
    <t>For new construction projects, no cost allowance is available for building envelope upgrades. For substantial rehabilitation projects, MEA will consider above-code insulation levels on a project-by-project basis.</t>
  </si>
  <si>
    <t>*The Improved ERI incentive may not be combined with any others in this table. 
ERI must be modeled using RESNET accredited software by an accredited rater, confirmed with on-site testing, and registered as a confirmed rating. 
The ERI scores used to qualify for this incentive must not include the impact of renewable energy. 
$4,050 max incentive corresponds to ERI of 45.</t>
  </si>
  <si>
    <t>AOI1 Central Region Request</t>
  </si>
  <si>
    <t>Central Region</t>
  </si>
  <si>
    <t>Serve throughout entire Central Region?</t>
  </si>
  <si>
    <t>Baltimore County</t>
  </si>
  <si>
    <t>Carroll County</t>
  </si>
  <si>
    <t>Cecil County</t>
  </si>
  <si>
    <t>Harford County</t>
  </si>
  <si>
    <t>Howard County</t>
  </si>
  <si>
    <t>Montgomery County</t>
  </si>
  <si>
    <r>
      <rPr>
        <b/>
        <sz val="12"/>
        <color rgb="FF000000"/>
        <rFont val="Arial"/>
      </rPr>
      <t xml:space="preserve">Reference table of all leveraged funds </t>
    </r>
    <r>
      <rPr>
        <b/>
        <u/>
        <sz val="12"/>
        <color rgb="FF000000"/>
        <rFont val="Arial"/>
      </rPr>
      <t>for AOI1 in the Central Region</t>
    </r>
  </si>
  <si>
    <t>AOI1 Central Region Leveraged Funds</t>
  </si>
  <si>
    <t>AOI1 Central Region Funding Request</t>
  </si>
  <si>
    <t>AOI1 Eastern Region Request</t>
  </si>
  <si>
    <t>Eastern Region</t>
  </si>
  <si>
    <t>Serve throughout entire Eastern Region?</t>
  </si>
  <si>
    <t>Caroline County</t>
  </si>
  <si>
    <t>Dorchester County</t>
  </si>
  <si>
    <t>Kent County</t>
  </si>
  <si>
    <t>Queen Anne’s County</t>
  </si>
  <si>
    <t>Somerset County</t>
  </si>
  <si>
    <t>Talbot County</t>
  </si>
  <si>
    <t>Wicomico County</t>
  </si>
  <si>
    <t>Worcester County</t>
  </si>
  <si>
    <r>
      <rPr>
        <b/>
        <sz val="12"/>
        <color rgb="FF000000"/>
        <rFont val="Arial"/>
      </rPr>
      <t xml:space="preserve">Reference table of all leveraged funds </t>
    </r>
    <r>
      <rPr>
        <b/>
        <u/>
        <sz val="12"/>
        <color rgb="FF000000"/>
        <rFont val="Arial"/>
      </rPr>
      <t>for AOI1 in the Eastern region</t>
    </r>
  </si>
  <si>
    <t>AOI1 Eastern Region Leveraged Funds</t>
  </si>
  <si>
    <t>AOI1 Eastern Region Funding Request</t>
  </si>
  <si>
    <t>AOI1 Southern Region Request</t>
  </si>
  <si>
    <t>Southern Region</t>
  </si>
  <si>
    <t>Serve throughout entire Southern Region?</t>
  </si>
  <si>
    <t>Anne Arundel County</t>
  </si>
  <si>
    <t>Calvert County</t>
  </si>
  <si>
    <t>Charles County</t>
  </si>
  <si>
    <t>Prince George’s County</t>
  </si>
  <si>
    <t>St. Mary’s County</t>
  </si>
  <si>
    <r>
      <rPr>
        <b/>
        <sz val="12"/>
        <color rgb="FF000000"/>
        <rFont val="Arial"/>
      </rPr>
      <t xml:space="preserve">Reference table of all leveraged funds </t>
    </r>
    <r>
      <rPr>
        <b/>
        <u/>
        <sz val="12"/>
        <color rgb="FF000000"/>
        <rFont val="Arial"/>
      </rPr>
      <t>for AOI1 in the Southern Region</t>
    </r>
  </si>
  <si>
    <t>AOI1 Southern Region Leveraged Funds</t>
  </si>
  <si>
    <t>AOI1 Southern Region Funding Request</t>
  </si>
  <si>
    <t>AOI1 Western Region Request</t>
  </si>
  <si>
    <t>Western Region</t>
  </si>
  <si>
    <t>Serve throughout entire Western Region?</t>
  </si>
  <si>
    <t>Allegany County</t>
  </si>
  <si>
    <t>Frederick County</t>
  </si>
  <si>
    <t>Garrett County</t>
  </si>
  <si>
    <t>Washington County</t>
  </si>
  <si>
    <r>
      <rPr>
        <b/>
        <sz val="12"/>
        <color rgb="FF000000"/>
        <rFont val="Arial"/>
      </rPr>
      <t xml:space="preserve">Reference table of all leveraged funds </t>
    </r>
    <r>
      <rPr>
        <b/>
        <u/>
        <sz val="12"/>
        <color rgb="FF000000"/>
        <rFont val="Arial"/>
      </rPr>
      <t>for AOI1 in the Western Region</t>
    </r>
  </si>
  <si>
    <t>AOI1 Western Region Leveraged Funds</t>
  </si>
  <si>
    <t>AOI1 Western Region Funding Request</t>
  </si>
  <si>
    <r>
      <rPr>
        <b/>
        <sz val="12"/>
        <color rgb="FFFFFFFF"/>
        <rFont val="Calibri"/>
        <scheme val="minor"/>
      </rPr>
      <t xml:space="preserve">Funding Request by Program Type
</t>
    </r>
    <r>
      <rPr>
        <sz val="12"/>
        <color rgb="FFFFFFFF"/>
        <rFont val="Calibri"/>
        <scheme val="minor"/>
      </rPr>
      <t>All inclusive, including Health and Safety and Indirect/ Admin Costs</t>
    </r>
  </si>
  <si>
    <t>AOI2 Request</t>
  </si>
  <si>
    <t>Which solar ownership model are you applying for?</t>
  </si>
  <si>
    <t>Will you be installing Battery Energy Storage Systems as part of your AOI2 Project?</t>
  </si>
  <si>
    <r>
      <rPr>
        <b/>
        <sz val="12"/>
        <color rgb="FFFFFFFF"/>
        <rFont val="Arial"/>
      </rPr>
      <t xml:space="preserve">Location
</t>
    </r>
    <r>
      <rPr>
        <sz val="12"/>
        <color rgb="FFFFFFFF"/>
        <rFont val="Arial"/>
      </rPr>
      <t>Please select all counties in which work will be performed under this application via AOI2 if you know at the time of application.</t>
    </r>
  </si>
  <si>
    <r>
      <rPr>
        <b/>
        <sz val="11"/>
        <color rgb="FF000000"/>
        <rFont val="Calibri"/>
        <scheme val="minor"/>
      </rPr>
      <t xml:space="preserve">Why did you select the listed counties as your service area?
</t>
    </r>
    <r>
      <rPr>
        <i/>
        <sz val="11"/>
        <color rgb="FF000000"/>
        <rFont val="Calibri"/>
        <scheme val="minor"/>
      </rPr>
      <t>*Hold Alt &amp; press Enter to start a new line or paragraph</t>
    </r>
  </si>
  <si>
    <t>Solar/Battery Storage Project description</t>
  </si>
  <si>
    <r>
      <rPr>
        <b/>
        <sz val="11"/>
        <color rgb="FF000000"/>
        <rFont val="Calibri"/>
        <scheme val="minor"/>
      </rPr>
      <t xml:space="preserve">List addresses of each proposed household for solar PV to be installed on residential homes, if available at the time of application.
</t>
    </r>
    <r>
      <rPr>
        <sz val="11"/>
        <color rgb="FF000000"/>
        <rFont val="Calibri"/>
        <scheme val="minor"/>
      </rPr>
      <t xml:space="preserve">Note: Availability of proposed locations at the time of application is viewed favorably in the competitive evaluation of applications.
</t>
    </r>
    <r>
      <rPr>
        <i/>
        <sz val="11"/>
        <color rgb="FF000000"/>
        <rFont val="Calibri"/>
        <scheme val="minor"/>
      </rPr>
      <t>*Hold Alt &amp; press Enter to start a new line or paragraph</t>
    </r>
  </si>
  <si>
    <r>
      <rPr>
        <b/>
        <sz val="11"/>
        <color rgb="FF000000"/>
        <rFont val="Calibri"/>
        <scheme val="minor"/>
      </rPr>
      <t xml:space="preserve">If the exact locations of the homes are not known at time of application, please explain how homes will be identified for inclusion in your project.
</t>
    </r>
    <r>
      <rPr>
        <i/>
        <sz val="11"/>
        <color rgb="FF000000"/>
        <rFont val="Calibri"/>
        <scheme val="minor"/>
      </rPr>
      <t>*Hold Alt &amp; press Enter to start a new line or paragraph</t>
    </r>
  </si>
  <si>
    <t>Please identify the MAXIMUM number of homes on which you could install solar/battery storage if additional funding is available.</t>
  </si>
  <si>
    <r>
      <rPr>
        <b/>
        <sz val="11"/>
        <color rgb="FF000000"/>
        <rFont val="Calibri"/>
        <scheme val="minor"/>
      </rPr>
      <t xml:space="preserve">Please provide a detailed descriptions of the direct benefits (economic, health, social, etc.) the project and proposed solar/battery installation will have on Low Income Marylanders. 
</t>
    </r>
    <r>
      <rPr>
        <i/>
        <sz val="11"/>
        <color rgb="FF000000"/>
        <rFont val="Calibri"/>
        <scheme val="minor"/>
      </rPr>
      <t>*Hold Alt &amp; press Enter to start a new line or paragraph</t>
    </r>
  </si>
  <si>
    <t>Maryland Historical Trust Approve Potential Homes</t>
  </si>
  <si>
    <t>Solar Installation Starts</t>
  </si>
  <si>
    <t>Complete Construction/Permission to Operate</t>
  </si>
  <si>
    <r>
      <rPr>
        <b/>
        <sz val="12"/>
        <color rgb="FFFFFFFF"/>
        <rFont val="Arial"/>
      </rPr>
      <t xml:space="preserve">Weatherization Requirement
</t>
    </r>
    <r>
      <rPr>
        <sz val="12"/>
        <color rgb="FFFFFFFF"/>
        <rFont val="Arial"/>
      </rPr>
      <t>Please identify all methods by which the homes on which you will install solar have met or will meet the weatherization requirement. Select all that apply.</t>
    </r>
  </si>
  <si>
    <t>Were homes weatherized under FY21-FY26 MEA EEE Program Award?</t>
  </si>
  <si>
    <t>If yes, indicate to right which year(s) awarded for EEE Program:</t>
  </si>
  <si>
    <t>Is organization applying under AOI1 for FY27 REE Program and will serve the same homes identified for solar installation?</t>
  </si>
  <si>
    <t>Have homes been or will be served under FY21-FY27 DHCD Weatherization Assistance Program?</t>
  </si>
  <si>
    <t>If yes, indicate to right which years in which homes were awarded:</t>
  </si>
  <si>
    <t>Have homes been or will be served under FY19-FY25 DHCD EmPOWER Maryland Limited Income Energy Efficiency Program?</t>
  </si>
  <si>
    <t>Have homes been weatherized within last 5 years, but not under ne of the programs listed above?</t>
  </si>
  <si>
    <t>Will homes receive weatherization within 6 months of solar installation?</t>
  </si>
  <si>
    <r>
      <rPr>
        <sz val="11"/>
        <color rgb="FF000000"/>
        <rFont val="Calibri"/>
        <scheme val="minor"/>
      </rPr>
      <t xml:space="preserve">None </t>
    </r>
    <r>
      <rPr>
        <b/>
        <sz val="11"/>
        <color rgb="FF000000"/>
        <rFont val="Calibri"/>
        <scheme val="minor"/>
      </rPr>
      <t xml:space="preserve">(NOTE: Your organization </t>
    </r>
    <r>
      <rPr>
        <b/>
        <u/>
        <sz val="11"/>
        <color rgb="FF000000"/>
        <rFont val="Calibri"/>
        <scheme val="minor"/>
      </rPr>
      <t>does not qualify</t>
    </r>
    <r>
      <rPr>
        <b/>
        <sz val="11"/>
        <color rgb="FF000000"/>
        <rFont val="Calibri"/>
        <scheme val="minor"/>
      </rPr>
      <t xml:space="preserve"> for FY27 MEA REE Program AOI2 funding consideration.)</t>
    </r>
  </si>
  <si>
    <r>
      <rPr>
        <b/>
        <sz val="12"/>
        <color rgb="FFFFFFFF"/>
        <rFont val="Arial"/>
      </rPr>
      <t xml:space="preserve">Teaming Companies
</t>
    </r>
    <r>
      <rPr>
        <sz val="12"/>
        <color rgb="FFFFFFFF"/>
        <rFont val="Arial"/>
      </rPr>
      <t xml:space="preserve">MEA encourages applicants to build strong teams to ensure projects move forward smoothly. All teaming partners must be named within 30 days of receiving an award notification, but prior to signing the grant agreement. Applicants are encouraged to identify these partners at the time of application to avoid potential delays and demonstrate project feasibility, but it is not a strict requirement until the award stage. Partners to be identified by the aforementioned deadline must include at least one solar installer. Roofing and mold remediation partners are encouraged but not required.
</t>
    </r>
    <r>
      <rPr>
        <i/>
        <sz val="12"/>
        <color rgb="FFFFFFFF"/>
        <rFont val="Arial"/>
      </rPr>
      <t>*Hold Alt &amp; press Enter to start a new line or paragraph</t>
    </r>
  </si>
  <si>
    <t>Solar</t>
  </si>
  <si>
    <t>Teaming Solar Installer Company Name/Address:
POC Name:
POC Address:
POC Phone Number:
POC Email Address:
MD License Type and #:</t>
  </si>
  <si>
    <t>Roofing</t>
  </si>
  <si>
    <t>Teaming Roofer Company Name/Address:
POC Name:
POC Address:
POC Phone Number:
POC Email Address:
MD License Type and #:</t>
  </si>
  <si>
    <t>Mold Remediation</t>
  </si>
  <si>
    <t>Teaming Mold Remediation Company Name/Address:
POC Name:
POC Address:
POC Phone Number:
POC Email Address:
MD License Type and #:</t>
  </si>
  <si>
    <t>Energy Storage Installation</t>
  </si>
  <si>
    <t>Teaming Energy Storage Installation Professional Company Name/Address:
POC Name:
POC Address:
POC Phone Number:
POC Email Address:
MD License Type and #:</t>
  </si>
  <si>
    <r>
      <rPr>
        <b/>
        <sz val="11"/>
        <color rgb="FF000000"/>
        <rFont val="Calibri"/>
        <scheme val="minor"/>
      </rPr>
      <t xml:space="preserve">Organizations Procurement Policy and/or Practices
</t>
    </r>
    <r>
      <rPr>
        <sz val="11"/>
        <color rgb="FF000000"/>
        <rFont val="Calibri"/>
        <scheme val="minor"/>
      </rPr>
      <t xml:space="preserve">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rgb="FF000000"/>
        <rFont val="Calibri"/>
        <scheme val="minor"/>
      </rPr>
      <t>*Hold Alt &amp; press Enter to start a new line or paragraph</t>
    </r>
  </si>
  <si>
    <r>
      <rPr>
        <b/>
        <sz val="11"/>
        <color rgb="FF000000"/>
        <rFont val="Calibri"/>
        <scheme val="minor"/>
      </rPr>
      <t xml:space="preserve">Eligibility Verification (Individual Participants)
</t>
    </r>
    <r>
      <rPr>
        <sz val="11"/>
        <color rgb="FF000000"/>
        <rFont val="Calibri"/>
        <scheme val="minor"/>
      </rPr>
      <t xml:space="preserve">If your organization is awarded a Residential Energy Efficiency Grant for solar photovoltaic installation, describe the process that will be used to verify and document that each participant/beneficiary meets the low- income requirements.
</t>
    </r>
    <r>
      <rPr>
        <i/>
        <sz val="11"/>
        <color rgb="FF000000"/>
        <rFont val="Calibri"/>
        <scheme val="minor"/>
      </rPr>
      <t xml:space="preserve">*Hold Alt &amp; press Enter to start a new line or paragraph
</t>
    </r>
    <r>
      <rPr>
        <b/>
        <sz val="11"/>
        <color rgb="FF000000"/>
        <rFont val="Calibri"/>
        <scheme val="minor"/>
      </rPr>
      <t>This section must be completed and should NOT state “see attachment.”</t>
    </r>
  </si>
  <si>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AOI1 or AOI3 matching funds or other funds unrelated to enabling or implementing solar/battery storage installation.</t>
    </r>
  </si>
  <si>
    <r>
      <rPr>
        <b/>
        <sz val="11"/>
        <color rgb="FF000000"/>
        <rFont val="Calibri"/>
        <scheme val="minor"/>
      </rPr>
      <t xml:space="preserve">Reference table of all leveraged funds </t>
    </r>
    <r>
      <rPr>
        <b/>
        <u/>
        <sz val="11"/>
        <color rgb="FF000000"/>
        <rFont val="Calibri"/>
        <scheme val="minor"/>
      </rPr>
      <t>for AOI2</t>
    </r>
  </si>
  <si>
    <t>How does this funding enable/implement solar installations?</t>
  </si>
  <si>
    <t>AOI2 Leveraged Funds</t>
  </si>
  <si>
    <t>AOI2 Funding Request</t>
  </si>
  <si>
    <t>Energy Generation Estimates</t>
  </si>
  <si>
    <r>
      <rPr>
        <b/>
        <sz val="11"/>
        <color rgb="FF000000"/>
        <rFont val="Calibri"/>
        <scheme val="minor"/>
      </rPr>
      <t xml:space="preserve">Total Electricity Generation </t>
    </r>
    <r>
      <rPr>
        <sz val="11"/>
        <color rgb="FF000000"/>
        <rFont val="Calibri"/>
        <scheme val="minor"/>
      </rPr>
      <t>(kWh/year)</t>
    </r>
  </si>
  <si>
    <t>YesNo</t>
  </si>
  <si>
    <t>LeveragedStatus</t>
  </si>
  <si>
    <t>Yes</t>
  </si>
  <si>
    <t>Secured</t>
  </si>
  <si>
    <t>Constants</t>
  </si>
  <si>
    <t>No</t>
  </si>
  <si>
    <t>Anticipated</t>
  </si>
  <si>
    <t>DollarsPerKWH_Residential</t>
  </si>
  <si>
    <t>Proposed</t>
  </si>
  <si>
    <t>DollarsPerKWH_Commercial</t>
  </si>
  <si>
    <t>DollarsPerMMBTU_Gas</t>
  </si>
  <si>
    <t>DollarsPerMMBTU_Propane</t>
  </si>
  <si>
    <t>DollarsPerMMBTU_Oil</t>
  </si>
  <si>
    <t>kgCO2ePerKWH</t>
  </si>
  <si>
    <t>kgCO2ePerMMBTU_Gas</t>
  </si>
  <si>
    <t>kgCO2ePerMMBTU_Propane</t>
  </si>
  <si>
    <t>kgCO2ePerMMBTU_Oil</t>
  </si>
  <si>
    <t>ThermPerMMBTU_Gas</t>
  </si>
  <si>
    <t>GallonPerMMBTU_Propane</t>
  </si>
  <si>
    <t>GallonPerMMBTU_Oil</t>
  </si>
  <si>
    <t>DollarsPerTherm_Gas</t>
  </si>
  <si>
    <t>DollarsPerGallon_Propane</t>
  </si>
  <si>
    <t>DollarsPerGallon_Oil</t>
  </si>
  <si>
    <t>kgCO2ePerTherm_Gas</t>
  </si>
  <si>
    <t>kgCO2ePerGallon_Propane</t>
  </si>
  <si>
    <t>kgCO2ePerGallon_Oil</t>
  </si>
  <si>
    <t>AOI3 Request</t>
  </si>
  <si>
    <r>
      <rPr>
        <b/>
        <sz val="12"/>
        <color rgb="FFFFFFFF"/>
        <rFont val="Arial"/>
      </rPr>
      <t xml:space="preserve">Location
</t>
    </r>
    <r>
      <rPr>
        <sz val="12"/>
        <color rgb="FFFFFFFF"/>
        <rFont val="Arial"/>
      </rPr>
      <t>Please select all counties in which work will be performed under this application via AOI3 if you know at the time of application.</t>
    </r>
  </si>
  <si>
    <t>Appliance Project description</t>
  </si>
  <si>
    <r>
      <rPr>
        <b/>
        <sz val="11"/>
        <color rgb="FF000000"/>
        <rFont val="Calibri"/>
        <scheme val="minor"/>
      </rPr>
      <t xml:space="preserve">List addresses of each proposed household for energy efficient appliances to be installed in residential homes, if available at the time of application.
</t>
    </r>
    <r>
      <rPr>
        <sz val="11"/>
        <color rgb="FF000000"/>
        <rFont val="Calibri"/>
        <scheme val="minor"/>
      </rPr>
      <t xml:space="preserve">Note: Availability of proposed locations at the time of application is viewed favorably in the competitive evaluation of applications.
</t>
    </r>
    <r>
      <rPr>
        <i/>
        <sz val="11"/>
        <color rgb="FF000000"/>
        <rFont val="Calibri"/>
        <scheme val="minor"/>
      </rPr>
      <t>*Hold Alt &amp; press Enter to start a new line or paragraph</t>
    </r>
  </si>
  <si>
    <t>Please identify the MAXIMUM number of homes in which you could install energy efficient appliances if additional funding is available.</t>
  </si>
  <si>
    <r>
      <rPr>
        <b/>
        <sz val="11"/>
        <color rgb="FF000000"/>
        <rFont val="Calibri"/>
        <scheme val="minor"/>
      </rPr>
      <t xml:space="preserve">Please provide a detailed descriptions of the direct benefits (economic, health, social, etc.) the project and proposed energy efficient appliances will have on Low Income Marylanders. 
</t>
    </r>
    <r>
      <rPr>
        <i/>
        <sz val="11"/>
        <color rgb="FF000000"/>
        <rFont val="Calibri"/>
        <scheme val="minor"/>
      </rPr>
      <t>*Hold Alt &amp; press Enter to start a new line or paragraph</t>
    </r>
  </si>
  <si>
    <t>Energy Efficient Appliance Installation Starts</t>
  </si>
  <si>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AOI1 or AOI2 matching funds or other funds unrelated to enabling or implementing energy efficient appliance installations.</t>
    </r>
  </si>
  <si>
    <r>
      <rPr>
        <b/>
        <sz val="12"/>
        <color rgb="FF000000"/>
        <rFont val="Arial"/>
      </rPr>
      <t xml:space="preserve">Reference table of all leveraged funds </t>
    </r>
    <r>
      <rPr>
        <b/>
        <u/>
        <sz val="12"/>
        <color rgb="FF000000"/>
        <rFont val="Arial"/>
      </rPr>
      <t>for AOI3</t>
    </r>
  </si>
  <si>
    <t>AOI3 Region Leveraged Funds</t>
  </si>
  <si>
    <t>AOI3 Region Funding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</si>
</sst>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8">
    <font>
      <sz val="11"/>
      <color theme="1"/>
      <name val="Calibri"/>
      <family val="2"/>
      <scheme val="minor"/>
    </font>
    <font>
      <b/>
      <sz val="11"/>
      <color theme="1"/>
      <name val="Calibri"/>
      <family val="2"/>
      <scheme val="minor"/>
    </font>
    <font>
      <u/>
      <sz val="11"/>
      <color theme="10"/>
      <name val="Calibri"/>
      <family val="2"/>
      <scheme val="minor"/>
    </font>
    <font>
      <b/>
      <sz val="12"/>
      <color rgb="FFFFFFFF"/>
      <name val="Arial"/>
      <family val="2"/>
    </font>
    <font>
      <b/>
      <sz val="10"/>
      <color theme="1"/>
      <name val="Calibri"/>
      <family val="2"/>
      <scheme val="minor"/>
    </font>
    <font>
      <sz val="11"/>
      <name val="Calibri"/>
      <family val="2"/>
      <scheme val="minor"/>
    </font>
    <font>
      <b/>
      <sz val="16"/>
      <name val="Calibri"/>
      <family val="2"/>
      <scheme val="minor"/>
    </font>
    <font>
      <b/>
      <sz val="12"/>
      <color theme="0"/>
      <name val="Calibri"/>
      <family val="2"/>
      <scheme val="minor"/>
    </font>
    <font>
      <sz val="11"/>
      <color theme="1"/>
      <name val="Calibri"/>
      <family val="2"/>
      <scheme val="minor"/>
    </font>
    <font>
      <b/>
      <sz val="11"/>
      <name val="Calibri"/>
      <family val="2"/>
      <scheme val="minor"/>
    </font>
    <font>
      <i/>
      <sz val="11"/>
      <color theme="1"/>
      <name val="Calibri"/>
      <family val="2"/>
      <scheme val="minor"/>
    </font>
    <font>
      <sz val="12"/>
      <color rgb="FFFFFFFF"/>
      <name val="Arial"/>
      <family val="2"/>
    </font>
    <font>
      <sz val="12"/>
      <color theme="0"/>
      <name val="Calibri"/>
      <family val="2"/>
      <scheme val="minor"/>
    </font>
    <font>
      <b/>
      <sz val="14"/>
      <color rgb="FFFFFFFF"/>
      <name val="Arial"/>
      <family val="2"/>
    </font>
    <font>
      <b/>
      <sz val="20"/>
      <color theme="1"/>
      <name val="Calibri"/>
      <family val="2"/>
      <scheme val="minor"/>
    </font>
    <font>
      <b/>
      <sz val="11"/>
      <color rgb="FF000000"/>
      <name val="Calibri"/>
      <scheme val="minor"/>
    </font>
    <font>
      <i/>
      <sz val="11"/>
      <color rgb="FF000000"/>
      <name val="Calibri"/>
      <scheme val="minor"/>
    </font>
    <font>
      <b/>
      <sz val="12"/>
      <color rgb="FFFFFFFF"/>
      <name val="Arial"/>
    </font>
    <font>
      <sz val="12"/>
      <color rgb="FFFFFFFF"/>
      <name val="Arial"/>
    </font>
    <font>
      <sz val="11"/>
      <color rgb="FF000000"/>
      <name val="Calibri"/>
      <scheme val="minor"/>
    </font>
    <font>
      <b/>
      <u/>
      <sz val="11"/>
      <color rgb="FF000000"/>
      <name val="Calibri"/>
      <scheme val="minor"/>
    </font>
    <font>
      <i/>
      <sz val="12"/>
      <color rgb="FFFFFFFF"/>
      <name val="Arial"/>
    </font>
    <font>
      <b/>
      <sz val="12"/>
      <color rgb="FF000000"/>
      <name val="Arial"/>
    </font>
    <font>
      <b/>
      <sz val="10"/>
      <color rgb="FFFFFFFF"/>
      <name val="Arial"/>
      <family val="2"/>
    </font>
    <font>
      <b/>
      <sz val="12"/>
      <color rgb="FF000000"/>
      <name val="Calibri"/>
      <scheme val="minor"/>
    </font>
    <font>
      <b/>
      <u/>
      <sz val="12"/>
      <color rgb="FF000000"/>
      <name val="Arial"/>
    </font>
    <font>
      <b/>
      <sz val="12"/>
      <color rgb="FFFFFFFF"/>
      <name val="Calibri"/>
      <scheme val="minor"/>
    </font>
    <font>
      <sz val="12"/>
      <color rgb="FFFFFFFF"/>
      <name val="Calibri"/>
      <scheme val="minor"/>
    </font>
  </fonts>
  <fills count="13">
    <fill>
      <patternFill patternType="none"/>
    </fill>
    <fill>
      <patternFill patternType="gray125"/>
    </fill>
    <fill>
      <patternFill patternType="solid">
        <fgColor rgb="FF4472C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0070C0"/>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1" tint="0.49998474074526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diagonalUp="1" diagonalDown="1">
      <left/>
      <right/>
      <top/>
      <bottom/>
      <diagonal style="thin">
        <color indexed="64"/>
      </diagonal>
    </border>
    <border>
      <left style="thin">
        <color indexed="64"/>
      </left>
      <right style="thin">
        <color indexed="64"/>
      </right>
      <top style="thin">
        <color indexed="64"/>
      </top>
      <bottom/>
      <diagonal/>
    </border>
    <border diagonalUp="1" diagonalDown="1">
      <left style="thin">
        <color indexed="64"/>
      </left>
      <right/>
      <top/>
      <bottom/>
      <diagonal style="thin">
        <color indexed="64"/>
      </diagonal>
    </border>
    <border diagonalUp="1" diagonalDown="1">
      <left style="thin">
        <color indexed="64"/>
      </left>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diagonal style="thin">
        <color indexed="64"/>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diagonalUp="1" diagonalDown="1">
      <left style="thin">
        <color rgb="FF000000"/>
      </left>
      <right/>
      <top style="thin">
        <color rgb="FF000000"/>
      </top>
      <bottom/>
      <diagonal style="thin">
        <color indexed="64"/>
      </diagonal>
    </border>
    <border diagonalUp="1" diagonalDown="1">
      <left/>
      <right style="thin">
        <color rgb="FF000000"/>
      </right>
      <top style="thin">
        <color rgb="FF000000"/>
      </top>
      <bottom/>
      <diagonal style="thin">
        <color indexed="64"/>
      </diagonal>
    </border>
    <border diagonalUp="1" diagonalDown="1">
      <left style="thin">
        <color rgb="FF000000"/>
      </left>
      <right/>
      <top/>
      <bottom/>
      <diagonal style="thin">
        <color indexed="64"/>
      </diagonal>
    </border>
    <border diagonalUp="1" diagonalDown="1">
      <left/>
      <right style="thin">
        <color rgb="FF000000"/>
      </right>
      <top/>
      <bottom/>
      <diagonal style="thin">
        <color indexed="64"/>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diagonalUp="1" diagonalDown="1">
      <left style="thin">
        <color rgb="FF000000"/>
      </left>
      <right style="medium">
        <color rgb="FF000000"/>
      </right>
      <top style="thin">
        <color rgb="FF000000"/>
      </top>
      <bottom style="thin">
        <color rgb="FF000000"/>
      </bottom>
      <diagonal style="thin">
        <color indexed="64"/>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diagonalUp="1" diagonalDown="1">
      <left/>
      <right style="medium">
        <color rgb="FF000000"/>
      </right>
      <top style="thin">
        <color indexed="64"/>
      </top>
      <bottom/>
      <diagonal style="thin">
        <color indexed="64"/>
      </diagonal>
    </border>
    <border>
      <left style="medium">
        <color rgb="FF000000"/>
      </left>
      <right style="thin">
        <color indexed="64"/>
      </right>
      <top style="thin">
        <color indexed="64"/>
      </top>
      <bottom style="thin">
        <color indexed="64"/>
      </bottom>
      <diagonal/>
    </border>
    <border diagonalUp="1" diagonalDown="1">
      <left/>
      <right style="medium">
        <color rgb="FF000000"/>
      </right>
      <top/>
      <bottom/>
      <diagonal style="thin">
        <color indexed="64"/>
      </diagonal>
    </border>
    <border>
      <left style="medium">
        <color rgb="FF000000"/>
      </left>
      <right style="thin">
        <color indexed="64"/>
      </right>
      <top style="thin">
        <color indexed="64"/>
      </top>
      <bottom/>
      <diagonal/>
    </border>
    <border diagonalUp="1" diagonalDown="1">
      <left/>
      <right style="medium">
        <color rgb="FF000000"/>
      </right>
      <top/>
      <bottom style="thin">
        <color indexed="64"/>
      </bottom>
      <diagonal style="thin">
        <color indexed="64"/>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diagonalUp="1" diagonalDown="1">
      <left style="medium">
        <color rgb="FF000000"/>
      </left>
      <right/>
      <top style="thin">
        <color indexed="64"/>
      </top>
      <bottom/>
      <diagonal style="thin">
        <color indexed="64"/>
      </diagonal>
    </border>
    <border diagonalUp="1" diagonalDown="1">
      <left style="medium">
        <color rgb="FF000000"/>
      </left>
      <right/>
      <top/>
      <bottom/>
      <diagonal style="thin">
        <color indexed="64"/>
      </diagonal>
    </border>
    <border diagonalUp="1" diagonalDown="1">
      <left style="medium">
        <color rgb="FF000000"/>
      </left>
      <right/>
      <top/>
      <bottom style="thin">
        <color indexed="64"/>
      </bottom>
      <diagonal style="thin">
        <color indexed="64"/>
      </diagonal>
    </border>
    <border>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medium">
        <color rgb="FF000000"/>
      </bottom>
      <diagonal/>
    </border>
    <border diagonalUp="1" diagonalDown="1">
      <left style="thin">
        <color indexed="64"/>
      </left>
      <right/>
      <top/>
      <bottom style="medium">
        <color rgb="FF000000"/>
      </bottom>
      <diagonal style="thin">
        <color indexed="64"/>
      </diagonal>
    </border>
    <border diagonalUp="1" diagonalDown="1">
      <left/>
      <right style="medium">
        <color rgb="FF000000"/>
      </right>
      <top/>
      <bottom style="medium">
        <color rgb="FF000000"/>
      </bottom>
      <diagonal style="thin">
        <color indexed="64"/>
      </diagonal>
    </border>
    <border>
      <left style="medium">
        <color rgb="FF000000"/>
      </left>
      <right/>
      <top/>
      <bottom style="thin">
        <color indexed="64"/>
      </bottom>
      <diagonal/>
    </border>
    <border diagonalUp="1" diagonalDown="1">
      <left/>
      <right style="medium">
        <color rgb="FF000000"/>
      </right>
      <top style="thin">
        <color indexed="64"/>
      </top>
      <bottom style="thin">
        <color indexed="64"/>
      </bottom>
      <diagonal style="thin">
        <color indexed="64"/>
      </diagonal>
    </border>
    <border>
      <left style="thin">
        <color indexed="64"/>
      </left>
      <right/>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diagonalUp="1" diagonalDown="1">
      <left style="medium">
        <color rgb="FF000000"/>
      </left>
      <right/>
      <top/>
      <bottom style="medium">
        <color rgb="FF000000"/>
      </bottom>
      <diagonal style="thin">
        <color indexed="64"/>
      </diagonal>
    </border>
    <border diagonalUp="1" diagonalDown="1">
      <left/>
      <right style="thin">
        <color indexed="64"/>
      </right>
      <top/>
      <bottom style="medium">
        <color rgb="FF000000"/>
      </bottom>
      <diagonal style="thin">
        <color indexed="64"/>
      </diagonal>
    </border>
    <border diagonalUp="1" diagonalDown="1">
      <left style="thin">
        <color rgb="FF000000"/>
      </left>
      <right/>
      <top/>
      <bottom style="medium">
        <color rgb="FF000000"/>
      </bottom>
      <diagonal style="thin">
        <color indexed="64"/>
      </diagonal>
    </border>
    <border>
      <left/>
      <right style="medium">
        <color rgb="FF000000"/>
      </right>
      <top style="thin">
        <color rgb="FF000000"/>
      </top>
      <bottom/>
      <diagonal/>
    </border>
    <border>
      <left style="thin">
        <color rgb="FF000000"/>
      </left>
      <right/>
      <top/>
      <bottom style="medium">
        <color rgb="FF000000"/>
      </bottom>
      <diagonal/>
    </border>
    <border diagonalUp="1" diagonalDown="1">
      <left/>
      <right style="medium">
        <color rgb="FF000000"/>
      </right>
      <top style="thin">
        <color rgb="FF000000"/>
      </top>
      <bottom/>
      <diagonal style="thin">
        <color indexed="64"/>
      </diagonal>
    </border>
    <border>
      <left style="thin">
        <color rgb="FF000000"/>
      </left>
      <right/>
      <top style="thin">
        <color rgb="FF000000"/>
      </top>
      <bottom style="medium">
        <color rgb="FF000000"/>
      </bottom>
      <diagonal/>
    </border>
    <border diagonalUp="1" diagonalDown="1">
      <left style="medium">
        <color rgb="FF000000"/>
      </left>
      <right/>
      <top style="thin">
        <color rgb="FF000000"/>
      </top>
      <bottom/>
      <diagonal style="thin">
        <color indexed="64"/>
      </diagonal>
    </border>
    <border diagonalUp="1" diagonalDown="1">
      <left/>
      <right style="thin">
        <color rgb="FF000000"/>
      </right>
      <top/>
      <bottom style="medium">
        <color rgb="FF000000"/>
      </bottom>
      <diagonal style="thin">
        <color indexed="64"/>
      </diagonal>
    </border>
    <border>
      <left style="medium">
        <color rgb="FF000000"/>
      </left>
      <right/>
      <top style="thin">
        <color rgb="FF000000"/>
      </top>
      <bottom/>
      <diagonal/>
    </border>
    <border>
      <left/>
      <right/>
      <top style="thin">
        <color rgb="FF000000"/>
      </top>
      <bottom/>
      <diagonal/>
    </border>
    <border diagonalUp="1" diagonalDown="1">
      <left/>
      <right/>
      <top/>
      <bottom style="medium">
        <color rgb="FF000000"/>
      </bottom>
      <diagonal style="thin">
        <color indexed="64"/>
      </diagonal>
    </border>
    <border diagonalUp="1" diagonalDown="1">
      <left/>
      <right style="medium">
        <color rgb="FF000000"/>
      </right>
      <top style="medium">
        <color rgb="FF000000"/>
      </top>
      <bottom/>
      <diagonal style="thin">
        <color indexed="64"/>
      </diagonal>
    </border>
    <border diagonalUp="1" diagonalDown="1">
      <left style="medium">
        <color rgb="FF000000"/>
      </left>
      <right/>
      <top style="medium">
        <color rgb="FF000000"/>
      </top>
      <bottom/>
      <diagonal style="thin">
        <color indexed="64"/>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rgb="FF000000"/>
      </bottom>
      <diagonal/>
    </border>
    <border>
      <left/>
      <right style="medium">
        <color rgb="FF000000"/>
      </right>
      <top style="thin">
        <color indexed="64"/>
      </top>
      <bottom style="thin">
        <color rgb="FF000000"/>
      </bottom>
      <diagonal/>
    </border>
    <border diagonalUp="1" diagonalDown="1">
      <left style="medium">
        <color rgb="FF000000"/>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273">
    <xf numFmtId="0" fontId="0" fillId="0" borderId="0" xfId="0"/>
    <xf numFmtId="0" fontId="5" fillId="0" borderId="0" xfId="0" applyFont="1" applyAlignment="1">
      <alignment vertical="center"/>
    </xf>
    <xf numFmtId="0" fontId="0" fillId="0" borderId="0" xfId="0" applyAlignment="1">
      <alignment vertical="center"/>
    </xf>
    <xf numFmtId="0" fontId="3" fillId="2" borderId="1" xfId="0" applyFont="1" applyFill="1" applyBorder="1" applyAlignment="1">
      <alignment horizontal="center" vertical="center" wrapText="1"/>
    </xf>
    <xf numFmtId="0" fontId="1" fillId="3" borderId="1" xfId="0" applyFont="1" applyFill="1" applyBorder="1" applyAlignment="1">
      <alignment horizontal="center"/>
    </xf>
    <xf numFmtId="0" fontId="0" fillId="3" borderId="1" xfId="0" applyFill="1" applyBorder="1" applyAlignment="1">
      <alignment horizontal="center"/>
    </xf>
    <xf numFmtId="0" fontId="5" fillId="0" borderId="0" xfId="0" applyFont="1" applyAlignment="1">
      <alignment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165" fontId="0" fillId="10" borderId="1" xfId="0" applyNumberFormat="1" applyFill="1" applyBorder="1"/>
    <xf numFmtId="165" fontId="0" fillId="10" borderId="1" xfId="0" applyNumberFormat="1" applyFill="1" applyBorder="1" applyAlignment="1">
      <alignment vertical="top" wrapText="1"/>
    </xf>
    <xf numFmtId="0" fontId="0" fillId="10" borderId="1" xfId="0" applyFill="1" applyBorder="1"/>
    <xf numFmtId="164" fontId="5" fillId="0" borderId="1" xfId="0" applyNumberFormat="1" applyFont="1" applyBorder="1" applyAlignment="1" applyProtection="1">
      <alignment horizontal="center" vertical="top" wrapText="1"/>
      <protection locked="0"/>
    </xf>
    <xf numFmtId="2" fontId="5" fillId="0" borderId="1" xfId="0" applyNumberFormat="1" applyFont="1" applyBorder="1" applyProtection="1">
      <protection locked="0"/>
    </xf>
    <xf numFmtId="14" fontId="5" fillId="0" borderId="1" xfId="0" applyNumberFormat="1" applyFont="1" applyBorder="1" applyAlignment="1" applyProtection="1">
      <alignment horizontal="center" vertical="top" wrapText="1"/>
      <protection locked="0"/>
    </xf>
    <xf numFmtId="1" fontId="5" fillId="0" borderId="1" xfId="0" applyNumberFormat="1" applyFont="1" applyBorder="1" applyProtection="1">
      <protection locked="0"/>
    </xf>
    <xf numFmtId="165" fontId="0" fillId="10" borderId="1" xfId="0" applyNumberFormat="1" applyFill="1" applyBorder="1" applyAlignment="1">
      <alignment horizontal="right" vertical="top" wrapText="1"/>
    </xf>
    <xf numFmtId="0" fontId="0" fillId="11" borderId="1" xfId="0" applyFill="1" applyBorder="1" applyProtection="1">
      <protection locked="0"/>
    </xf>
    <xf numFmtId="0" fontId="0" fillId="11" borderId="25" xfId="0" applyFill="1" applyBorder="1" applyProtection="1">
      <protection locked="0"/>
    </xf>
    <xf numFmtId="0" fontId="0" fillId="11" borderId="4" xfId="0" applyFill="1" applyBorder="1" applyProtection="1">
      <protection locked="0"/>
    </xf>
    <xf numFmtId="0" fontId="0" fillId="6" borderId="28" xfId="0" applyFill="1" applyBorder="1" applyAlignment="1">
      <alignment horizontal="center" vertical="top" wrapText="1"/>
    </xf>
    <xf numFmtId="0" fontId="0" fillId="6" borderId="30" xfId="0" applyFill="1" applyBorder="1" applyAlignment="1">
      <alignment horizontal="center" vertical="top" wrapText="1"/>
    </xf>
    <xf numFmtId="0" fontId="0" fillId="11" borderId="14" xfId="0" applyFill="1" applyBorder="1" applyProtection="1">
      <protection locked="0"/>
    </xf>
    <xf numFmtId="165" fontId="5" fillId="0" borderId="27" xfId="0" applyNumberFormat="1" applyFont="1" applyBorder="1" applyProtection="1">
      <protection locked="0"/>
    </xf>
    <xf numFmtId="165" fontId="5" fillId="0" borderId="1" xfId="0" applyNumberFormat="1" applyFont="1" applyBorder="1" applyProtection="1">
      <protection locked="0"/>
    </xf>
    <xf numFmtId="0" fontId="5" fillId="11" borderId="1" xfId="0" applyFont="1" applyFill="1" applyBorder="1" applyAlignment="1" applyProtection="1">
      <alignment horizontal="center" vertical="top" wrapText="1"/>
      <protection locked="0"/>
    </xf>
    <xf numFmtId="0" fontId="3" fillId="2" borderId="5"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32" xfId="0" applyFont="1" applyFill="1" applyBorder="1" applyAlignment="1">
      <alignment horizontal="center" vertical="center"/>
    </xf>
    <xf numFmtId="0" fontId="6" fillId="9" borderId="33" xfId="0" applyFont="1" applyFill="1" applyBorder="1" applyAlignment="1">
      <alignment horizontal="center" vertical="center" wrapText="1"/>
    </xf>
    <xf numFmtId="165" fontId="19" fillId="10" borderId="33" xfId="0" applyNumberFormat="1" applyFont="1" applyFill="1" applyBorder="1" applyAlignment="1">
      <alignment horizontal="center" vertical="center" wrapText="1"/>
    </xf>
    <xf numFmtId="0" fontId="3" fillId="2" borderId="52" xfId="0" applyFont="1" applyFill="1" applyBorder="1" applyAlignment="1">
      <alignment horizontal="center" vertical="center" wrapText="1"/>
    </xf>
    <xf numFmtId="0" fontId="1" fillId="3" borderId="54" xfId="0" applyFont="1" applyFill="1" applyBorder="1" applyAlignment="1">
      <alignment horizontal="center"/>
    </xf>
    <xf numFmtId="0" fontId="0" fillId="6" borderId="55" xfId="0" applyFill="1" applyBorder="1" applyAlignment="1">
      <alignment horizontal="center" vertical="top" wrapText="1"/>
    </xf>
    <xf numFmtId="0" fontId="1" fillId="3" borderId="56" xfId="0" applyFont="1" applyFill="1" applyBorder="1" applyAlignment="1">
      <alignment horizontal="center"/>
    </xf>
    <xf numFmtId="0" fontId="3" fillId="2" borderId="54" xfId="0" applyFont="1" applyFill="1" applyBorder="1" applyAlignment="1">
      <alignment horizontal="center" vertical="center" wrapText="1"/>
    </xf>
    <xf numFmtId="0" fontId="1" fillId="4" borderId="54" xfId="0" applyFont="1" applyFill="1" applyBorder="1" applyAlignment="1">
      <alignment horizontal="center"/>
    </xf>
    <xf numFmtId="0" fontId="1" fillId="4" borderId="56" xfId="0" applyFont="1" applyFill="1" applyBorder="1" applyAlignment="1">
      <alignment horizontal="center"/>
    </xf>
    <xf numFmtId="0" fontId="1" fillId="3" borderId="54" xfId="0" applyFont="1" applyFill="1" applyBorder="1" applyAlignment="1">
      <alignment horizontal="center" wrapText="1"/>
    </xf>
    <xf numFmtId="0" fontId="4" fillId="3" borderId="65" xfId="0" applyFont="1" applyFill="1" applyBorder="1" applyAlignment="1">
      <alignment horizontal="center" wrapText="1"/>
    </xf>
    <xf numFmtId="0" fontId="5" fillId="0" borderId="54" xfId="0" applyFont="1" applyBorder="1" applyAlignment="1" applyProtection="1">
      <alignment horizontal="center"/>
      <protection locked="0"/>
    </xf>
    <xf numFmtId="0" fontId="5" fillId="0" borderId="65" xfId="0" applyFont="1" applyBorder="1" applyAlignment="1" applyProtection="1">
      <alignment horizontal="center" vertical="top" wrapText="1"/>
      <protection locked="0"/>
    </xf>
    <xf numFmtId="0" fontId="5" fillId="5" borderId="54" xfId="0" applyFont="1" applyFill="1" applyBorder="1" applyAlignment="1" applyProtection="1">
      <alignment horizontal="center"/>
      <protection locked="0"/>
    </xf>
    <xf numFmtId="0" fontId="5" fillId="5" borderId="65" xfId="0" applyFont="1" applyFill="1" applyBorder="1" applyAlignment="1" applyProtection="1">
      <alignment horizontal="center" vertical="top" wrapText="1"/>
      <protection locked="0"/>
    </xf>
    <xf numFmtId="0" fontId="0" fillId="3" borderId="54" xfId="0" applyFill="1" applyBorder="1" applyAlignment="1">
      <alignment horizontal="center"/>
    </xf>
    <xf numFmtId="0" fontId="1" fillId="4" borderId="54" xfId="0" applyFont="1" applyFill="1" applyBorder="1" applyAlignment="1">
      <alignment vertical="top" wrapText="1"/>
    </xf>
    <xf numFmtId="0" fontId="1" fillId="3" borderId="72" xfId="0" applyFont="1" applyFill="1" applyBorder="1" applyAlignment="1">
      <alignment horizontal="center"/>
    </xf>
    <xf numFmtId="0" fontId="1" fillId="3" borderId="73" xfId="0" applyFont="1" applyFill="1" applyBorder="1" applyAlignment="1">
      <alignment horizontal="center"/>
    </xf>
    <xf numFmtId="0" fontId="0" fillId="3" borderId="72" xfId="0" applyFill="1" applyBorder="1" applyAlignment="1">
      <alignment horizontal="center"/>
    </xf>
    <xf numFmtId="0" fontId="0" fillId="11" borderId="73" xfId="0" applyFill="1" applyBorder="1" applyProtection="1">
      <protection locked="0"/>
    </xf>
    <xf numFmtId="0" fontId="0" fillId="3" borderId="76" xfId="0" applyFill="1" applyBorder="1" applyAlignment="1">
      <alignment horizontal="center"/>
    </xf>
    <xf numFmtId="14" fontId="5" fillId="0" borderId="1" xfId="0" applyNumberFormat="1" applyFont="1" applyBorder="1" applyAlignment="1" applyProtection="1">
      <alignment horizontal="center"/>
      <protection locked="0"/>
    </xf>
    <xf numFmtId="0" fontId="0" fillId="0" borderId="33" xfId="0" applyBorder="1"/>
    <xf numFmtId="0" fontId="0" fillId="0" borderId="32" xfId="0" applyBorder="1" applyAlignment="1">
      <alignment wrapText="1"/>
    </xf>
    <xf numFmtId="0" fontId="19" fillId="0" borderId="35" xfId="0" applyFont="1" applyBorder="1" applyAlignment="1">
      <alignment wrapText="1"/>
    </xf>
    <xf numFmtId="0" fontId="14" fillId="11" borderId="36" xfId="0" applyFont="1" applyFill="1" applyBorder="1" applyAlignment="1" applyProtection="1">
      <alignment horizontal="center" vertical="center"/>
      <protection locked="0"/>
    </xf>
    <xf numFmtId="0" fontId="0" fillId="11" borderId="74" xfId="0" applyFill="1" applyBorder="1" applyProtection="1">
      <protection locked="0"/>
    </xf>
    <xf numFmtId="0" fontId="0" fillId="6" borderId="82" xfId="0" applyFill="1" applyBorder="1" applyAlignment="1">
      <alignment horizontal="center" vertical="top" wrapText="1"/>
    </xf>
    <xf numFmtId="0" fontId="1" fillId="3" borderId="32" xfId="0" applyFont="1" applyFill="1" applyBorder="1" applyAlignment="1">
      <alignment horizontal="center"/>
    </xf>
    <xf numFmtId="0" fontId="0" fillId="11" borderId="83" xfId="0" applyFill="1" applyBorder="1"/>
    <xf numFmtId="165" fontId="5" fillId="0" borderId="14" xfId="0" applyNumberFormat="1" applyFont="1" applyBorder="1" applyProtection="1">
      <protection locked="0"/>
    </xf>
    <xf numFmtId="165" fontId="5" fillId="0" borderId="73" xfId="0" applyNumberFormat="1" applyFont="1" applyBorder="1" applyProtection="1">
      <protection locked="0"/>
    </xf>
    <xf numFmtId="0" fontId="0" fillId="3" borderId="56" xfId="0" applyFill="1" applyBorder="1" applyAlignment="1">
      <alignment horizontal="center"/>
    </xf>
    <xf numFmtId="0" fontId="0" fillId="6" borderId="15" xfId="0" applyFill="1" applyBorder="1" applyAlignment="1">
      <alignment horizontal="center" vertical="top" wrapText="1"/>
    </xf>
    <xf numFmtId="0" fontId="0" fillId="6" borderId="17" xfId="0" applyFill="1" applyBorder="1" applyAlignment="1">
      <alignment horizontal="center" vertical="top" wrapText="1"/>
    </xf>
    <xf numFmtId="0" fontId="0" fillId="6" borderId="57" xfId="0" applyFill="1" applyBorder="1" applyAlignment="1">
      <alignment horizontal="center" vertical="top" wrapText="1"/>
    </xf>
    <xf numFmtId="0" fontId="2" fillId="0" borderId="32" xfId="1" applyBorder="1" applyAlignment="1">
      <alignment wrapText="1"/>
    </xf>
    <xf numFmtId="0" fontId="9" fillId="4" borderId="32" xfId="0" applyFont="1" applyFill="1" applyBorder="1" applyAlignment="1">
      <alignment horizontal="center" vertical="center"/>
    </xf>
    <xf numFmtId="165" fontId="5" fillId="4" borderId="25" xfId="0" applyNumberFormat="1" applyFont="1" applyFill="1" applyBorder="1" applyAlignment="1">
      <alignment horizontal="center" vertical="center" wrapText="1"/>
    </xf>
    <xf numFmtId="0" fontId="5" fillId="4" borderId="25" xfId="0" applyFont="1" applyFill="1" applyBorder="1" applyAlignment="1">
      <alignment horizontal="center" vertical="center" wrapText="1"/>
    </xf>
    <xf numFmtId="165" fontId="5" fillId="0" borderId="25" xfId="0" applyNumberFormat="1" applyFont="1" applyBorder="1" applyAlignment="1">
      <alignment horizontal="center" vertical="center" wrapText="1"/>
    </xf>
    <xf numFmtId="0" fontId="5" fillId="0" borderId="25" xfId="0" applyFont="1" applyBorder="1" applyAlignment="1">
      <alignment horizontal="center" vertical="center" wrapText="1"/>
    </xf>
    <xf numFmtId="165" fontId="5" fillId="0" borderId="25" xfId="2" applyNumberFormat="1" applyFont="1" applyFill="1" applyBorder="1" applyAlignment="1" applyProtection="1">
      <alignment horizontal="center" vertical="center" wrapText="1"/>
    </xf>
    <xf numFmtId="0" fontId="15" fillId="3" borderId="54" xfId="0" applyFont="1" applyFill="1" applyBorder="1" applyAlignment="1">
      <alignment horizontal="center"/>
    </xf>
    <xf numFmtId="0" fontId="15" fillId="3" borderId="56" xfId="0" applyFont="1" applyFill="1" applyBorder="1" applyAlignment="1">
      <alignment horizontal="center"/>
    </xf>
    <xf numFmtId="0" fontId="0" fillId="10" borderId="1" xfId="0" applyFill="1" applyBorder="1" applyAlignment="1">
      <alignment horizontal="right"/>
    </xf>
    <xf numFmtId="2" fontId="0" fillId="10" borderId="1" xfId="0" applyNumberFormat="1" applyFill="1" applyBorder="1" applyAlignment="1">
      <alignment vertical="top" wrapText="1"/>
    </xf>
    <xf numFmtId="2" fontId="0" fillId="10" borderId="73" xfId="0" applyNumberFormat="1" applyFill="1" applyBorder="1" applyAlignment="1">
      <alignment horizontal="right" vertical="top" wrapText="1"/>
    </xf>
    <xf numFmtId="2" fontId="5" fillId="10" borderId="1" xfId="0" applyNumberFormat="1" applyFont="1" applyFill="1" applyBorder="1" applyAlignment="1">
      <alignment horizontal="right" vertical="top" wrapText="1"/>
    </xf>
    <xf numFmtId="0" fontId="17" fillId="7" borderId="12"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22" fillId="4" borderId="6" xfId="0" applyFont="1" applyFill="1" applyBorder="1" applyAlignment="1">
      <alignment horizontal="center" vertical="top" wrapText="1"/>
    </xf>
    <xf numFmtId="0" fontId="0" fillId="4" borderId="0" xfId="0" applyFill="1" applyAlignment="1">
      <alignment horizontal="center" vertical="top" wrapText="1"/>
    </xf>
    <xf numFmtId="0" fontId="0" fillId="4" borderId="7" xfId="0" applyFill="1" applyBorder="1" applyAlignment="1">
      <alignment horizontal="center" vertical="top" wrapText="1"/>
    </xf>
    <xf numFmtId="0" fontId="3" fillId="2" borderId="5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6" borderId="16" xfId="0" applyFill="1" applyBorder="1" applyAlignment="1">
      <alignment horizontal="center" vertical="top" wrapText="1"/>
    </xf>
    <xf numFmtId="0" fontId="0" fillId="6" borderId="53" xfId="0" applyFill="1" applyBorder="1" applyAlignment="1">
      <alignment horizontal="center" vertical="top" wrapText="1"/>
    </xf>
    <xf numFmtId="0" fontId="0" fillId="6" borderId="15" xfId="0" applyFill="1" applyBorder="1" applyAlignment="1">
      <alignment horizontal="center" vertical="top" wrapText="1"/>
    </xf>
    <xf numFmtId="0" fontId="0" fillId="6" borderId="55" xfId="0" applyFill="1" applyBorder="1" applyAlignment="1">
      <alignment horizontal="center" vertical="top" wrapText="1"/>
    </xf>
    <xf numFmtId="0" fontId="0" fillId="6" borderId="67" xfId="0" applyFill="1" applyBorder="1" applyAlignment="1">
      <alignment horizontal="center" vertical="top" wrapText="1"/>
    </xf>
    <xf numFmtId="0" fontId="0" fillId="6" borderId="68" xfId="0" applyFill="1" applyBorder="1" applyAlignment="1">
      <alignment horizontal="center" vertical="top" wrapText="1"/>
    </xf>
    <xf numFmtId="0" fontId="10" fillId="4" borderId="59" xfId="0" applyFont="1" applyFill="1" applyBorder="1" applyAlignment="1">
      <alignment horizontal="center" wrapText="1"/>
    </xf>
    <xf numFmtId="0" fontId="10" fillId="4" borderId="8" xfId="0" applyFont="1" applyFill="1" applyBorder="1" applyAlignment="1">
      <alignment horizontal="center" wrapText="1"/>
    </xf>
    <xf numFmtId="0" fontId="10" fillId="4" borderId="43" xfId="0" applyFont="1" applyFill="1" applyBorder="1" applyAlignment="1">
      <alignment horizontal="center" wrapText="1"/>
    </xf>
    <xf numFmtId="0" fontId="10" fillId="4" borderId="66" xfId="0" applyFont="1" applyFill="1" applyBorder="1" applyAlignment="1">
      <alignment horizontal="center" wrapText="1"/>
    </xf>
    <xf numFmtId="0" fontId="0" fillId="6" borderId="61" xfId="0" applyFill="1" applyBorder="1" applyAlignment="1">
      <alignment horizontal="center" vertical="top" wrapText="1"/>
    </xf>
    <xf numFmtId="0" fontId="0" fillId="6" borderId="18" xfId="0" applyFill="1" applyBorder="1" applyAlignment="1">
      <alignment horizontal="center" vertical="top" wrapText="1"/>
    </xf>
    <xf numFmtId="0" fontId="15" fillId="4" borderId="2" xfId="0" applyFont="1" applyFill="1" applyBorder="1" applyAlignment="1">
      <alignment horizontal="center" vertical="top" wrapText="1"/>
    </xf>
    <xf numFmtId="0" fontId="1" fillId="4" borderId="60" xfId="0" applyFont="1" applyFill="1" applyBorder="1" applyAlignment="1">
      <alignment horizontal="center" vertical="top" wrapText="1"/>
    </xf>
    <xf numFmtId="0" fontId="5" fillId="0" borderId="23" xfId="0" applyFont="1" applyBorder="1" applyAlignment="1" applyProtection="1">
      <alignment horizontal="left" vertical="top" wrapText="1"/>
      <protection locked="0"/>
    </xf>
    <xf numFmtId="0" fontId="5" fillId="0" borderId="80"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81" xfId="0" applyFont="1" applyBorder="1" applyAlignment="1" applyProtection="1">
      <alignment horizontal="left" vertical="top" wrapText="1"/>
      <protection locked="0"/>
    </xf>
    <xf numFmtId="0" fontId="5" fillId="0" borderId="45" xfId="0" applyFont="1" applyBorder="1" applyAlignment="1" applyProtection="1">
      <alignment horizontal="left" vertical="top" wrapText="1"/>
      <protection locked="0"/>
    </xf>
    <xf numFmtId="0" fontId="17" fillId="7" borderId="3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3" fillId="7" borderId="40" xfId="0" applyFont="1" applyFill="1" applyBorder="1" applyAlignment="1">
      <alignment horizontal="center" vertical="center" wrapText="1"/>
    </xf>
    <xf numFmtId="0" fontId="7" fillId="7" borderId="3" xfId="0" applyFont="1" applyFill="1" applyBorder="1" applyAlignment="1">
      <alignment horizontal="center" wrapText="1"/>
    </xf>
    <xf numFmtId="0" fontId="17" fillId="7" borderId="69" xfId="0" applyFont="1" applyFill="1" applyBorder="1" applyAlignment="1">
      <alignment horizontal="center" vertical="center" wrapText="1"/>
    </xf>
    <xf numFmtId="0" fontId="3" fillId="7" borderId="64" xfId="0" applyFont="1" applyFill="1" applyBorder="1" applyAlignment="1">
      <alignment horizontal="center" vertical="center" wrapText="1"/>
    </xf>
    <xf numFmtId="0" fontId="13" fillId="7" borderId="69"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64" xfId="0" applyFont="1" applyFill="1" applyBorder="1" applyAlignment="1">
      <alignment horizontal="center" vertical="center" wrapText="1"/>
    </xf>
    <xf numFmtId="0" fontId="19" fillId="4" borderId="59" xfId="0" applyFont="1" applyFill="1" applyBorder="1" applyAlignment="1">
      <alignment horizontal="center" vertical="top" wrapText="1"/>
    </xf>
    <xf numFmtId="0" fontId="0" fillId="4" borderId="3" xfId="0" applyFill="1" applyBorder="1" applyAlignment="1">
      <alignment horizontal="center" vertical="top" wrapText="1"/>
    </xf>
    <xf numFmtId="0" fontId="0" fillId="4" borderId="42" xfId="0" applyFill="1" applyBorder="1" applyAlignment="1">
      <alignment horizontal="center" vertical="top" wrapText="1"/>
    </xf>
    <xf numFmtId="0" fontId="0" fillId="0" borderId="32" xfId="0" applyBorder="1" applyAlignment="1">
      <alignment horizontal="left"/>
    </xf>
    <xf numFmtId="0" fontId="0" fillId="0" borderId="25" xfId="0" applyBorder="1" applyAlignment="1">
      <alignment horizontal="left"/>
    </xf>
    <xf numFmtId="0" fontId="0" fillId="0" borderId="33" xfId="0" applyBorder="1" applyAlignment="1">
      <alignment horizontal="left"/>
    </xf>
    <xf numFmtId="0" fontId="19" fillId="4" borderId="41" xfId="0" applyFont="1" applyFill="1" applyBorder="1" applyAlignment="1">
      <alignment horizontal="center" vertical="top" wrapText="1"/>
    </xf>
    <xf numFmtId="0" fontId="15" fillId="4" borderId="41" xfId="0" applyFont="1" applyFill="1" applyBorder="1" applyAlignment="1">
      <alignment horizontal="center" vertical="top" wrapText="1"/>
    </xf>
    <xf numFmtId="0" fontId="15" fillId="4" borderId="52"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58" xfId="0" applyFont="1" applyFill="1" applyBorder="1" applyAlignment="1">
      <alignment horizontal="center" vertical="top" wrapText="1"/>
    </xf>
    <xf numFmtId="0" fontId="5" fillId="0" borderId="59"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0" borderId="44" xfId="0" applyFont="1" applyBorder="1" applyAlignment="1" applyProtection="1">
      <alignment horizontal="left" vertical="top" wrapText="1"/>
      <protection locked="0"/>
    </xf>
    <xf numFmtId="0" fontId="3" fillId="7" borderId="69" xfId="0" applyFont="1" applyFill="1" applyBorder="1" applyAlignment="1">
      <alignment horizontal="center" vertical="center" wrapText="1"/>
    </xf>
    <xf numFmtId="0" fontId="1" fillId="4" borderId="52" xfId="0" applyFont="1" applyFill="1" applyBorder="1" applyAlignment="1">
      <alignment horizontal="center"/>
    </xf>
    <xf numFmtId="0" fontId="1" fillId="4" borderId="5" xfId="0" applyFont="1" applyFill="1" applyBorder="1" applyAlignment="1">
      <alignment horizontal="center"/>
    </xf>
    <xf numFmtId="0" fontId="1" fillId="4" borderId="4" xfId="0" applyFont="1" applyFill="1" applyBorder="1" applyAlignment="1">
      <alignment horizontal="center" vertical="top" wrapText="1"/>
    </xf>
    <xf numFmtId="0" fontId="5" fillId="0" borderId="2"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1" xfId="0" applyFont="1" applyBorder="1" applyAlignment="1" applyProtection="1">
      <alignment horizontal="left" vertical="top" wrapText="1"/>
      <protection locked="0"/>
    </xf>
    <xf numFmtId="0" fontId="1" fillId="4" borderId="59" xfId="0" applyFont="1" applyFill="1" applyBorder="1" applyAlignment="1">
      <alignment horizontal="center" wrapText="1"/>
    </xf>
    <xf numFmtId="0" fontId="1" fillId="4" borderId="8" xfId="0" applyFont="1" applyFill="1" applyBorder="1" applyAlignment="1">
      <alignment horizontal="center" wrapText="1"/>
    </xf>
    <xf numFmtId="0" fontId="1" fillId="4" borderId="41" xfId="0" applyFont="1" applyFill="1" applyBorder="1" applyAlignment="1">
      <alignment horizontal="center" wrapText="1"/>
    </xf>
    <xf numFmtId="0" fontId="1" fillId="4" borderId="7" xfId="0" applyFont="1" applyFill="1" applyBorder="1" applyAlignment="1">
      <alignment horizontal="center" wrapText="1"/>
    </xf>
    <xf numFmtId="0" fontId="0" fillId="6" borderId="62" xfId="0" applyFill="1" applyBorder="1" applyAlignment="1">
      <alignment horizontal="center" vertical="top" wrapText="1"/>
    </xf>
    <xf numFmtId="0" fontId="0" fillId="6" borderId="19" xfId="0" applyFill="1" applyBorder="1" applyAlignment="1">
      <alignment horizontal="center" vertical="top" wrapText="1"/>
    </xf>
    <xf numFmtId="0" fontId="0" fillId="6" borderId="77" xfId="0" applyFill="1" applyBorder="1" applyAlignment="1">
      <alignment horizontal="center" vertical="top" wrapText="1"/>
    </xf>
    <xf numFmtId="0" fontId="0" fillId="6" borderId="78" xfId="0" applyFill="1" applyBorder="1" applyAlignment="1">
      <alignment horizontal="center" vertical="top" wrapText="1"/>
    </xf>
    <xf numFmtId="0" fontId="5" fillId="0" borderId="6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64" xfId="0" applyFont="1" applyBorder="1" applyAlignment="1" applyProtection="1">
      <alignment horizontal="left" vertical="top" wrapText="1"/>
      <protection locked="0"/>
    </xf>
    <xf numFmtId="0" fontId="1" fillId="4" borderId="52" xfId="0" applyFont="1" applyFill="1" applyBorder="1" applyAlignment="1">
      <alignment horizontal="center" vertical="top" wrapText="1"/>
    </xf>
    <xf numFmtId="0" fontId="1" fillId="4" borderId="5" xfId="0" applyFont="1" applyFill="1" applyBorder="1" applyAlignment="1">
      <alignment horizontal="center" vertical="top" wrapText="1"/>
    </xf>
    <xf numFmtId="0" fontId="0" fillId="6" borderId="17" xfId="0" applyFill="1" applyBorder="1" applyAlignment="1">
      <alignment horizontal="center" vertical="top" wrapText="1"/>
    </xf>
    <xf numFmtId="0" fontId="0" fillId="6" borderId="57" xfId="0" applyFill="1" applyBorder="1" applyAlignment="1">
      <alignment horizontal="center" vertical="top" wrapText="1"/>
    </xf>
    <xf numFmtId="0" fontId="5" fillId="5" borderId="2" xfId="0" applyFont="1" applyFill="1" applyBorder="1" applyAlignment="1" applyProtection="1">
      <alignment horizontal="left" vertical="top" wrapText="1"/>
      <protection locked="0"/>
    </xf>
    <xf numFmtId="0" fontId="5" fillId="5" borderId="60"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5" borderId="42" xfId="0" applyFont="1" applyFill="1" applyBorder="1" applyAlignment="1" applyProtection="1">
      <alignment horizontal="left" vertical="top" wrapText="1"/>
      <protection locked="0"/>
    </xf>
    <xf numFmtId="0" fontId="5" fillId="5" borderId="12" xfId="0" applyFont="1" applyFill="1" applyBorder="1" applyAlignment="1" applyProtection="1">
      <alignment horizontal="left" vertical="top" wrapText="1"/>
      <protection locked="0"/>
    </xf>
    <xf numFmtId="0" fontId="5" fillId="5" borderId="64" xfId="0" applyFont="1" applyFill="1" applyBorder="1" applyAlignment="1" applyProtection="1">
      <alignment horizontal="left" vertical="top" wrapText="1"/>
      <protection locked="0"/>
    </xf>
    <xf numFmtId="0" fontId="0" fillId="6" borderId="63" xfId="0" applyFill="1" applyBorder="1" applyAlignment="1">
      <alignment horizontal="center" vertical="top" wrapText="1"/>
    </xf>
    <xf numFmtId="0" fontId="0" fillId="6" borderId="20" xfId="0" applyFill="1" applyBorder="1" applyAlignment="1">
      <alignment horizontal="center" vertical="top" wrapText="1"/>
    </xf>
    <xf numFmtId="0" fontId="0" fillId="6" borderId="21" xfId="0" applyFill="1" applyBorder="1" applyAlignment="1">
      <alignment horizontal="center" vertical="top" wrapText="1"/>
    </xf>
    <xf numFmtId="0" fontId="0" fillId="6" borderId="70" xfId="0" applyFill="1" applyBorder="1" applyAlignment="1">
      <alignment horizontal="center" vertical="top" wrapText="1"/>
    </xf>
    <xf numFmtId="0" fontId="9" fillId="4" borderId="100" xfId="0" applyFont="1" applyFill="1" applyBorder="1" applyAlignment="1">
      <alignment horizontal="center" vertical="center" wrapText="1"/>
    </xf>
    <xf numFmtId="0" fontId="9" fillId="4" borderId="101" xfId="0" applyFont="1" applyFill="1" applyBorder="1" applyAlignment="1">
      <alignment horizontal="center" vertical="center" wrapText="1"/>
    </xf>
    <xf numFmtId="0" fontId="9" fillId="4" borderId="102" xfId="0" applyFont="1" applyFill="1" applyBorder="1" applyAlignment="1">
      <alignment horizontal="center" vertical="center" wrapText="1"/>
    </xf>
    <xf numFmtId="0" fontId="5" fillId="0" borderId="74" xfId="0" applyFont="1" applyBorder="1" applyAlignment="1" applyProtection="1">
      <alignment horizontal="left" vertical="top" wrapText="1"/>
      <protection locked="0"/>
    </xf>
    <xf numFmtId="0" fontId="5" fillId="0" borderId="75" xfId="0" applyFont="1" applyBorder="1" applyAlignment="1" applyProtection="1">
      <alignment horizontal="left" vertical="top" wrapText="1"/>
      <protection locked="0"/>
    </xf>
    <xf numFmtId="0" fontId="3" fillId="2" borderId="6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8" borderId="46" xfId="0" applyFont="1" applyFill="1" applyBorder="1" applyAlignment="1">
      <alignment horizontal="center" vertical="center" wrapText="1"/>
    </xf>
    <xf numFmtId="0" fontId="3" fillId="8" borderId="47" xfId="0" applyFont="1" applyFill="1" applyBorder="1" applyAlignment="1">
      <alignment horizontal="center" vertical="center" wrapText="1"/>
    </xf>
    <xf numFmtId="0" fontId="3" fillId="8" borderId="48" xfId="0" applyFont="1" applyFill="1" applyBorder="1" applyAlignment="1">
      <alignment horizontal="center" vertical="center" wrapText="1"/>
    </xf>
    <xf numFmtId="0" fontId="23" fillId="8" borderId="32" xfId="0" applyFont="1" applyFill="1" applyBorder="1" applyAlignment="1">
      <alignment horizontal="center" vertical="center" wrapText="1"/>
    </xf>
    <xf numFmtId="0" fontId="23" fillId="8" borderId="25" xfId="0" applyFont="1" applyFill="1" applyBorder="1" applyAlignment="1">
      <alignment horizontal="center" vertical="center" wrapText="1"/>
    </xf>
    <xf numFmtId="0" fontId="23" fillId="8" borderId="33" xfId="0" applyFont="1" applyFill="1" applyBorder="1" applyAlignment="1">
      <alignment horizontal="center" vertical="center" wrapText="1"/>
    </xf>
    <xf numFmtId="0" fontId="3" fillId="7" borderId="49" xfId="0" applyFont="1" applyFill="1" applyBorder="1" applyAlignment="1">
      <alignment horizontal="center" vertical="center" wrapText="1"/>
    </xf>
    <xf numFmtId="0" fontId="3" fillId="7" borderId="50"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9" fillId="4" borderId="97" xfId="0" applyFont="1" applyFill="1" applyBorder="1" applyAlignment="1">
      <alignment horizontal="center"/>
    </xf>
    <xf numFmtId="0" fontId="9" fillId="4" borderId="98" xfId="0" applyFont="1" applyFill="1" applyBorder="1" applyAlignment="1">
      <alignment horizontal="center"/>
    </xf>
    <xf numFmtId="0" fontId="9" fillId="4" borderId="99" xfId="0" applyFont="1" applyFill="1" applyBorder="1" applyAlignment="1">
      <alignment horizontal="center"/>
    </xf>
    <xf numFmtId="0" fontId="7" fillId="7" borderId="52" xfId="0" applyFont="1" applyFill="1" applyBorder="1" applyAlignment="1">
      <alignment horizontal="center" wrapText="1"/>
    </xf>
    <xf numFmtId="0" fontId="7" fillId="7" borderId="5" xfId="0" applyFont="1" applyFill="1" applyBorder="1" applyAlignment="1">
      <alignment horizontal="center" wrapText="1"/>
    </xf>
    <xf numFmtId="0" fontId="0" fillId="6" borderId="22" xfId="0" applyFill="1" applyBorder="1" applyAlignment="1">
      <alignment horizontal="center" vertical="top" wrapText="1"/>
    </xf>
    <xf numFmtId="0" fontId="0" fillId="6" borderId="88" xfId="0" applyFill="1" applyBorder="1" applyAlignment="1">
      <alignment horizontal="center" vertical="top" wrapText="1"/>
    </xf>
    <xf numFmtId="0" fontId="14" fillId="4" borderId="52" xfId="0" applyFont="1" applyFill="1" applyBorder="1" applyAlignment="1">
      <alignment horizontal="center" vertical="top" wrapText="1"/>
    </xf>
    <xf numFmtId="0" fontId="14" fillId="4" borderId="10" xfId="0" applyFont="1" applyFill="1" applyBorder="1" applyAlignment="1">
      <alignment horizontal="center" vertical="top" wrapText="1"/>
    </xf>
    <xf numFmtId="0" fontId="14" fillId="4" borderId="58" xfId="0" applyFont="1" applyFill="1" applyBorder="1" applyAlignment="1">
      <alignment horizontal="center" vertical="top" wrapText="1"/>
    </xf>
    <xf numFmtId="0" fontId="1" fillId="4" borderId="52" xfId="0" applyFont="1" applyFill="1" applyBorder="1" applyAlignment="1">
      <alignment horizontal="center" vertical="center"/>
    </xf>
    <xf numFmtId="0" fontId="1" fillId="4" borderId="5" xfId="0" applyFont="1" applyFill="1" applyBorder="1" applyAlignment="1">
      <alignment horizontal="center" vertical="center"/>
    </xf>
    <xf numFmtId="0" fontId="3" fillId="7" borderId="41"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42" xfId="0" applyFont="1" applyFill="1" applyBorder="1" applyAlignment="1">
      <alignment horizontal="center" vertical="center" wrapText="1"/>
    </xf>
    <xf numFmtId="0" fontId="5" fillId="12" borderId="6" xfId="0" applyFont="1" applyFill="1" applyBorder="1" applyAlignment="1" applyProtection="1">
      <alignment horizontal="center" vertical="top" wrapText="1"/>
      <protection locked="0"/>
    </xf>
    <xf numFmtId="0" fontId="5" fillId="12" borderId="42" xfId="0" applyFont="1" applyFill="1" applyBorder="1" applyAlignment="1" applyProtection="1">
      <alignment horizontal="center" vertical="top" wrapText="1"/>
      <protection locked="0"/>
    </xf>
    <xf numFmtId="0" fontId="0" fillId="4" borderId="43" xfId="0" applyFill="1" applyBorder="1" applyAlignment="1">
      <alignment horizontal="left" vertical="top" wrapText="1"/>
    </xf>
    <xf numFmtId="0" fontId="0" fillId="4" borderId="44" xfId="0" applyFill="1" applyBorder="1" applyAlignment="1">
      <alignment horizontal="left" vertical="top" wrapText="1"/>
    </xf>
    <xf numFmtId="0" fontId="0" fillId="4" borderId="45" xfId="0" applyFill="1" applyBorder="1" applyAlignment="1">
      <alignment horizontal="left" vertical="top" wrapText="1"/>
    </xf>
    <xf numFmtId="0" fontId="0" fillId="4" borderId="41" xfId="0" applyFill="1" applyBorder="1" applyAlignment="1">
      <alignment vertical="top" wrapText="1"/>
    </xf>
    <xf numFmtId="0" fontId="0" fillId="4" borderId="0" xfId="0" applyFill="1" applyAlignment="1">
      <alignment vertical="top" wrapText="1"/>
    </xf>
    <xf numFmtId="0" fontId="0" fillId="4" borderId="42" xfId="0" applyFill="1" applyBorder="1" applyAlignment="1">
      <alignment vertical="top" wrapText="1"/>
    </xf>
    <xf numFmtId="0" fontId="0" fillId="6" borderId="86" xfId="0" applyFill="1" applyBorder="1" applyAlignment="1">
      <alignment horizontal="center" vertical="top" wrapText="1"/>
    </xf>
    <xf numFmtId="0" fontId="0" fillId="6" borderId="87" xfId="0" applyFill="1" applyBorder="1" applyAlignment="1">
      <alignment horizontal="center" vertical="top" wrapText="1"/>
    </xf>
    <xf numFmtId="0" fontId="0" fillId="6" borderId="41" xfId="0" applyFill="1" applyBorder="1" applyAlignment="1">
      <alignment horizontal="center" vertical="top" wrapText="1"/>
    </xf>
    <xf numFmtId="0" fontId="0" fillId="6" borderId="0" xfId="0" applyFill="1" applyAlignment="1">
      <alignment horizontal="center" vertical="top" wrapText="1"/>
    </xf>
    <xf numFmtId="0" fontId="0" fillId="6" borderId="43" xfId="0" applyFill="1" applyBorder="1" applyAlignment="1">
      <alignment horizontal="center" vertical="top" wrapText="1"/>
    </xf>
    <xf numFmtId="0" fontId="0" fillId="6" borderId="44" xfId="0" applyFill="1" applyBorder="1" applyAlignment="1">
      <alignment horizontal="center" vertical="top" wrapText="1"/>
    </xf>
    <xf numFmtId="0" fontId="0" fillId="4" borderId="41" xfId="0" applyFill="1" applyBorder="1" applyAlignment="1">
      <alignment horizontal="left" vertical="top" wrapText="1"/>
    </xf>
    <xf numFmtId="0" fontId="0" fillId="4" borderId="0" xfId="0" applyFill="1" applyAlignment="1">
      <alignment horizontal="left" vertical="top" wrapText="1"/>
    </xf>
    <xf numFmtId="0" fontId="0" fillId="4" borderId="42" xfId="0" applyFill="1" applyBorder="1" applyAlignment="1">
      <alignment horizontal="left" vertical="top" wrapText="1"/>
    </xf>
    <xf numFmtId="0" fontId="0" fillId="6" borderId="59" xfId="0" applyFill="1" applyBorder="1" applyAlignment="1">
      <alignment horizontal="center" vertical="top" wrapText="1"/>
    </xf>
    <xf numFmtId="0" fontId="0" fillId="6" borderId="3" xfId="0" applyFill="1" applyBorder="1" applyAlignment="1">
      <alignment horizontal="center" vertical="top" wrapText="1"/>
    </xf>
    <xf numFmtId="0" fontId="0" fillId="6" borderId="13" xfId="0" applyFill="1" applyBorder="1" applyAlignment="1">
      <alignment horizontal="center" vertical="top" wrapText="1"/>
    </xf>
    <xf numFmtId="0" fontId="17" fillId="7" borderId="49"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58" xfId="0" applyFont="1" applyFill="1" applyBorder="1" applyAlignment="1">
      <alignment horizontal="center" vertical="center" wrapText="1"/>
    </xf>
    <xf numFmtId="0" fontId="0" fillId="6" borderId="85" xfId="0" applyFill="1" applyBorder="1" applyAlignment="1">
      <alignment horizontal="center" vertical="top" wrapText="1"/>
    </xf>
    <xf numFmtId="0" fontId="0" fillId="6" borderId="84" xfId="0" applyFill="1" applyBorder="1" applyAlignment="1">
      <alignment horizontal="center" vertical="top" wrapText="1"/>
    </xf>
    <xf numFmtId="0" fontId="0" fillId="6" borderId="29" xfId="0" applyFill="1" applyBorder="1" applyAlignment="1">
      <alignment horizontal="center" vertical="top" wrapText="1"/>
    </xf>
    <xf numFmtId="0" fontId="0" fillId="6" borderId="31" xfId="0" applyFill="1" applyBorder="1" applyAlignment="1">
      <alignment horizontal="center" vertical="top" wrapText="1"/>
    </xf>
    <xf numFmtId="0" fontId="9" fillId="4" borderId="94" xfId="0" applyFont="1" applyFill="1" applyBorder="1" applyAlignment="1">
      <alignment horizontal="center" vertical="center" wrapText="1"/>
    </xf>
    <xf numFmtId="0" fontId="9" fillId="4" borderId="95" xfId="0" applyFont="1" applyFill="1" applyBorder="1" applyAlignment="1">
      <alignment horizontal="center" vertical="center" wrapText="1"/>
    </xf>
    <xf numFmtId="0" fontId="9" fillId="4" borderId="96" xfId="0" applyFont="1" applyFill="1" applyBorder="1" applyAlignment="1">
      <alignment horizontal="center" vertical="center" wrapText="1"/>
    </xf>
    <xf numFmtId="0" fontId="3" fillId="8" borderId="91" xfId="0" applyFont="1" applyFill="1" applyBorder="1" applyAlignment="1">
      <alignment horizontal="center" vertical="center" wrapText="1"/>
    </xf>
    <xf numFmtId="0" fontId="3" fillId="8" borderId="92" xfId="0" applyFont="1" applyFill="1" applyBorder="1" applyAlignment="1">
      <alignment horizontal="center" vertical="center" wrapText="1"/>
    </xf>
    <xf numFmtId="0" fontId="3" fillId="8" borderId="93" xfId="0" applyFont="1" applyFill="1" applyBorder="1" applyAlignment="1">
      <alignment horizontal="center" vertical="center" wrapText="1"/>
    </xf>
    <xf numFmtId="0" fontId="0" fillId="6" borderId="90" xfId="0" applyFill="1" applyBorder="1" applyAlignment="1">
      <alignment horizontal="center" vertical="top" wrapText="1"/>
    </xf>
    <xf numFmtId="0" fontId="0" fillId="6" borderId="89" xfId="0" applyFill="1" applyBorder="1" applyAlignment="1">
      <alignment horizontal="center" vertical="top" wrapText="1"/>
    </xf>
    <xf numFmtId="0" fontId="0" fillId="0" borderId="32" xfId="0" applyBorder="1" applyAlignment="1">
      <alignment horizontal="left" wrapText="1"/>
    </xf>
    <xf numFmtId="0" fontId="0" fillId="0" borderId="35" xfId="0" applyBorder="1" applyAlignment="1">
      <alignment horizontal="left"/>
    </xf>
    <xf numFmtId="0" fontId="0" fillId="0" borderId="36" xfId="0" applyBorder="1" applyAlignment="1">
      <alignment horizontal="left"/>
    </xf>
    <xf numFmtId="0" fontId="0" fillId="0" borderId="37" xfId="0" applyBorder="1" applyAlignment="1">
      <alignment horizontal="left"/>
    </xf>
    <xf numFmtId="0" fontId="1" fillId="4" borderId="0" xfId="0" applyFont="1" applyFill="1" applyAlignment="1">
      <alignment horizontal="center" vertical="top" wrapText="1"/>
    </xf>
    <xf numFmtId="0" fontId="1" fillId="4" borderId="42" xfId="0" applyFont="1" applyFill="1" applyBorder="1" applyAlignment="1">
      <alignment horizontal="center" vertical="top" wrapText="1"/>
    </xf>
    <xf numFmtId="0" fontId="0" fillId="6" borderId="30" xfId="0" applyFill="1" applyBorder="1" applyAlignment="1">
      <alignment horizontal="center" vertical="top" wrapText="1"/>
    </xf>
    <xf numFmtId="0" fontId="0" fillId="6" borderId="79" xfId="0" applyFill="1" applyBorder="1" applyAlignment="1">
      <alignment horizontal="center" vertical="top" wrapText="1"/>
    </xf>
    <xf numFmtId="0" fontId="17" fillId="7" borderId="41"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5" fillId="12" borderId="71" xfId="0" applyFont="1" applyFill="1" applyBorder="1" applyAlignment="1" applyProtection="1">
      <alignment horizontal="center" vertical="top" wrapText="1"/>
      <protection locked="0"/>
    </xf>
    <xf numFmtId="0" fontId="5" fillId="12" borderId="45" xfId="0" applyFont="1" applyFill="1" applyBorder="1" applyAlignment="1" applyProtection="1">
      <alignment horizontal="center" vertical="top" wrapText="1"/>
      <protection locked="0"/>
    </xf>
    <xf numFmtId="0" fontId="0" fillId="6" borderId="26" xfId="0" applyFill="1" applyBorder="1" applyAlignment="1">
      <alignment horizontal="center" vertical="top" wrapText="1"/>
    </xf>
    <xf numFmtId="0" fontId="0" fillId="6" borderId="34" xfId="0" applyFill="1" applyBorder="1" applyAlignment="1">
      <alignment horizontal="center" vertical="top" wrapText="1"/>
    </xf>
    <xf numFmtId="0" fontId="1" fillId="3" borderId="97" xfId="0" applyFont="1" applyFill="1" applyBorder="1" applyAlignment="1">
      <alignment horizontal="center"/>
    </xf>
    <xf numFmtId="165" fontId="5" fillId="0" borderId="23" xfId="0" applyNumberFormat="1" applyFont="1" applyBorder="1" applyProtection="1">
      <protection locked="0"/>
    </xf>
    <xf numFmtId="0" fontId="15" fillId="4" borderId="103" xfId="0" applyFont="1" applyFill="1" applyBorder="1" applyAlignment="1">
      <alignment horizontal="center" vertical="top" wrapText="1"/>
    </xf>
    <xf numFmtId="0" fontId="15" fillId="4" borderId="104" xfId="0" applyFont="1" applyFill="1" applyBorder="1" applyAlignment="1">
      <alignment horizontal="center" vertical="top" wrapText="1"/>
    </xf>
    <xf numFmtId="0" fontId="0" fillId="6" borderId="105" xfId="0" applyFill="1" applyBorder="1" applyAlignment="1">
      <alignment horizontal="center" vertical="top" wrapText="1"/>
    </xf>
    <xf numFmtId="0" fontId="0" fillId="6" borderId="106" xfId="0" applyFill="1" applyBorder="1" applyAlignment="1">
      <alignment horizontal="center" vertical="top" wrapText="1"/>
    </xf>
    <xf numFmtId="0" fontId="0" fillId="11" borderId="27" xfId="0" applyFill="1" applyBorder="1"/>
    <xf numFmtId="0" fontId="17" fillId="7" borderId="11" xfId="0" applyFont="1" applyFill="1" applyBorder="1" applyAlignment="1">
      <alignment horizontal="center" vertical="center" wrapText="1"/>
    </xf>
    <xf numFmtId="0" fontId="17" fillId="7" borderId="64" xfId="0" applyFont="1" applyFill="1" applyBorder="1" applyAlignment="1">
      <alignment horizontal="center" vertical="center" wrapText="1"/>
    </xf>
    <xf numFmtId="0" fontId="1" fillId="3" borderId="35" xfId="0" applyFont="1" applyFill="1" applyBorder="1" applyAlignment="1">
      <alignment horizontal="center" wrapText="1"/>
    </xf>
    <xf numFmtId="0" fontId="0" fillId="6" borderId="81" xfId="0" applyFill="1" applyBorder="1" applyAlignment="1">
      <alignment horizontal="center" vertical="top" wrapText="1"/>
    </xf>
    <xf numFmtId="0" fontId="0" fillId="6" borderId="45" xfId="0" applyFill="1" applyBorder="1" applyAlignment="1">
      <alignment horizontal="center" vertical="top" wrapText="1"/>
    </xf>
    <xf numFmtId="0" fontId="26" fillId="7" borderId="59" xfId="0" applyFont="1" applyFill="1" applyBorder="1" applyAlignment="1">
      <alignment horizontal="center" wrapText="1"/>
    </xf>
    <xf numFmtId="165" fontId="5" fillId="10" borderId="91" xfId="0" applyNumberFormat="1" applyFont="1" applyFill="1" applyBorder="1" applyAlignment="1" applyProtection="1">
      <protection locked="0"/>
    </xf>
    <xf numFmtId="165" fontId="5" fillId="10" borderId="92" xfId="0" applyNumberFormat="1" applyFont="1" applyFill="1" applyBorder="1" applyAlignment="1" applyProtection="1">
      <protection locked="0"/>
    </xf>
    <xf numFmtId="165" fontId="5" fillId="10" borderId="93" xfId="0" applyNumberFormat="1" applyFont="1" applyFill="1" applyBorder="1" applyAlignment="1" applyProtection="1">
      <protection locked="0"/>
    </xf>
    <xf numFmtId="0" fontId="0" fillId="11" borderId="32" xfId="0" applyFill="1" applyBorder="1" applyAlignment="1"/>
    <xf numFmtId="0" fontId="0" fillId="11" borderId="25" xfId="0" applyFill="1" applyBorder="1" applyAlignment="1"/>
    <xf numFmtId="0" fontId="0" fillId="11" borderId="33" xfId="0" applyFill="1"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0" borderId="97" xfId="0" applyBorder="1" applyAlignment="1"/>
    <xf numFmtId="0" fontId="0" fillId="0" borderId="98" xfId="0" applyBorder="1" applyAlignment="1"/>
    <xf numFmtId="0" fontId="0" fillId="0" borderId="99" xfId="0" applyBorder="1" applyAlignment="1"/>
  </cellXfs>
  <cellStyles count="3">
    <cellStyle name="Currency" xfId="2" builtinId="4"/>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2" Type="http://schemas.openxmlformats.org/officeDocument/2006/relationships/hyperlink" Target="https://energy.maryland.gov/pages/facts/empower.aspx" TargetMode="External"/><Relationship Id="rId1" Type="http://schemas.openxmlformats.org/officeDocument/2006/relationships/hyperlink" Target="https://dhcd.maryland.gov/Energy-Home-Repair/Pages/Homeowner-Grants/WAP.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316F-F03F-4108-A061-1FE94AA8D9EF}">
  <sheetPr>
    <tabColor rgb="FF92D050"/>
  </sheetPr>
  <dimension ref="A2:F425"/>
  <sheetViews>
    <sheetView workbookViewId="0">
      <selection activeCell="A21" sqref="A21"/>
    </sheetView>
  </sheetViews>
  <sheetFormatPr defaultRowHeight="15"/>
  <cols>
    <col min="2" max="2" width="0" hidden="1" customWidth="1"/>
    <col min="3" max="3" width="50.5703125" customWidth="1"/>
    <col min="4" max="4" width="24.42578125" customWidth="1"/>
    <col min="5" max="6" width="65" customWidth="1"/>
  </cols>
  <sheetData>
    <row r="2" spans="3:6">
      <c r="C2" s="261" t="s">
        <v>0</v>
      </c>
      <c r="D2" s="262"/>
      <c r="E2" s="262"/>
      <c r="F2" s="263"/>
    </row>
    <row r="3" spans="3:6">
      <c r="C3" s="264" t="s">
        <v>1</v>
      </c>
      <c r="D3" s="265"/>
      <c r="E3" s="265"/>
      <c r="F3" s="266"/>
    </row>
    <row r="4" spans="3:6">
      <c r="C4" s="267" t="s">
        <v>2</v>
      </c>
      <c r="D4" s="268"/>
      <c r="E4" s="268"/>
      <c r="F4" s="269"/>
    </row>
    <row r="5" spans="3:6" ht="15.75">
      <c r="C5" s="180" t="s">
        <v>3</v>
      </c>
      <c r="D5" s="181"/>
      <c r="E5" s="181"/>
      <c r="F5" s="182"/>
    </row>
    <row r="6" spans="3:6" ht="30.75" customHeight="1">
      <c r="C6" s="186" t="s">
        <v>4</v>
      </c>
      <c r="D6" s="187"/>
      <c r="E6" s="188"/>
      <c r="F6" s="88"/>
    </row>
    <row r="7" spans="3:6">
      <c r="C7" s="46" t="s">
        <v>5</v>
      </c>
      <c r="D7" s="61"/>
      <c r="E7" s="189"/>
      <c r="F7" s="92"/>
    </row>
    <row r="8" spans="3:6" ht="35.25" customHeight="1">
      <c r="C8" s="111" t="s">
        <v>6</v>
      </c>
      <c r="D8" s="80"/>
      <c r="E8" s="80"/>
      <c r="F8" s="112"/>
    </row>
    <row r="9" spans="3:6" ht="30.75" customHeight="1">
      <c r="C9" s="85" t="s">
        <v>7</v>
      </c>
      <c r="D9" s="86"/>
      <c r="E9" s="137" t="s">
        <v>8</v>
      </c>
      <c r="F9" s="126"/>
    </row>
    <row r="10" spans="3:6">
      <c r="C10" s="34" t="s">
        <v>9</v>
      </c>
      <c r="D10" s="22"/>
      <c r="E10" s="128"/>
      <c r="F10" s="129"/>
    </row>
    <row r="11" spans="3:6">
      <c r="C11" s="206"/>
      <c r="D11" s="207"/>
      <c r="E11" s="131"/>
      <c r="F11" s="104"/>
    </row>
    <row r="12" spans="3:6">
      <c r="C12" s="208"/>
      <c r="D12" s="209"/>
      <c r="E12" s="131"/>
      <c r="F12" s="104"/>
    </row>
    <row r="13" spans="3:6">
      <c r="C13" s="208"/>
      <c r="D13" s="209"/>
      <c r="E13" s="131"/>
      <c r="F13" s="104"/>
    </row>
    <row r="14" spans="3:6">
      <c r="C14" s="208"/>
      <c r="D14" s="209"/>
      <c r="E14" s="131"/>
      <c r="F14" s="104"/>
    </row>
    <row r="15" spans="3:6">
      <c r="C15" s="208"/>
      <c r="D15" s="209"/>
      <c r="E15" s="131"/>
      <c r="F15" s="104"/>
    </row>
    <row r="16" spans="3:6">
      <c r="C16" s="208"/>
      <c r="D16" s="209"/>
      <c r="E16" s="131"/>
      <c r="F16" s="104"/>
    </row>
    <row r="17" spans="3:6">
      <c r="C17" s="208"/>
      <c r="D17" s="209"/>
      <c r="E17" s="131"/>
      <c r="F17" s="104"/>
    </row>
    <row r="18" spans="3:6">
      <c r="C18" s="208"/>
      <c r="D18" s="209"/>
      <c r="E18" s="131"/>
      <c r="F18" s="104"/>
    </row>
    <row r="19" spans="3:6">
      <c r="C19" s="208"/>
      <c r="D19" s="209"/>
      <c r="E19" s="131"/>
      <c r="F19" s="104"/>
    </row>
    <row r="20" spans="3:6">
      <c r="C20" s="210"/>
      <c r="D20" s="211"/>
      <c r="E20" s="133"/>
      <c r="F20" s="106"/>
    </row>
    <row r="21" spans="3:6" ht="18">
      <c r="C21" s="113" t="s">
        <v>10</v>
      </c>
      <c r="D21" s="114"/>
      <c r="E21" s="114"/>
      <c r="F21" s="115"/>
    </row>
    <row r="22" spans="3:6" ht="26.25">
      <c r="C22" s="190" t="s">
        <v>11</v>
      </c>
      <c r="D22" s="191"/>
      <c r="E22" s="191"/>
      <c r="F22" s="192"/>
    </row>
    <row r="23" spans="3:6" ht="48" customHeight="1">
      <c r="C23" s="124" t="s">
        <v>12</v>
      </c>
      <c r="D23" s="125"/>
      <c r="E23" s="125"/>
      <c r="F23" s="126"/>
    </row>
    <row r="24" spans="3:6">
      <c r="C24" s="127"/>
      <c r="D24" s="128"/>
      <c r="E24" s="128"/>
      <c r="F24" s="129"/>
    </row>
    <row r="25" spans="3:6">
      <c r="C25" s="130"/>
      <c r="D25" s="131"/>
      <c r="E25" s="131"/>
      <c r="F25" s="104"/>
    </row>
    <row r="26" spans="3:6">
      <c r="C26" s="130"/>
      <c r="D26" s="131"/>
      <c r="E26" s="131"/>
      <c r="F26" s="104"/>
    </row>
    <row r="27" spans="3:6">
      <c r="C27" s="130"/>
      <c r="D27" s="131"/>
      <c r="E27" s="131"/>
      <c r="F27" s="104"/>
    </row>
    <row r="28" spans="3:6">
      <c r="C28" s="130"/>
      <c r="D28" s="131"/>
      <c r="E28" s="131"/>
      <c r="F28" s="104"/>
    </row>
    <row r="29" spans="3:6">
      <c r="C29" s="130"/>
      <c r="D29" s="131"/>
      <c r="E29" s="131"/>
      <c r="F29" s="104"/>
    </row>
    <row r="30" spans="3:6">
      <c r="C30" s="130"/>
      <c r="D30" s="131"/>
      <c r="E30" s="131"/>
      <c r="F30" s="104"/>
    </row>
    <row r="31" spans="3:6">
      <c r="C31" s="130"/>
      <c r="D31" s="131"/>
      <c r="E31" s="131"/>
      <c r="F31" s="104"/>
    </row>
    <row r="32" spans="3:6">
      <c r="C32" s="130"/>
      <c r="D32" s="131"/>
      <c r="E32" s="131"/>
      <c r="F32" s="104"/>
    </row>
    <row r="33" spans="3:6">
      <c r="C33" s="130"/>
      <c r="D33" s="131"/>
      <c r="E33" s="131"/>
      <c r="F33" s="104"/>
    </row>
    <row r="34" spans="3:6">
      <c r="C34" s="130"/>
      <c r="D34" s="131"/>
      <c r="E34" s="131"/>
      <c r="F34" s="104"/>
    </row>
    <row r="35" spans="3:6">
      <c r="C35" s="130"/>
      <c r="D35" s="131"/>
      <c r="E35" s="131"/>
      <c r="F35" s="104"/>
    </row>
    <row r="36" spans="3:6">
      <c r="C36" s="130"/>
      <c r="D36" s="131"/>
      <c r="E36" s="131"/>
      <c r="F36" s="104"/>
    </row>
    <row r="37" spans="3:6">
      <c r="C37" s="130"/>
      <c r="D37" s="131"/>
      <c r="E37" s="131"/>
      <c r="F37" s="104"/>
    </row>
    <row r="38" spans="3:6">
      <c r="C38" s="130"/>
      <c r="D38" s="131"/>
      <c r="E38" s="131"/>
      <c r="F38" s="104"/>
    </row>
    <row r="39" spans="3:6">
      <c r="C39" s="130"/>
      <c r="D39" s="131"/>
      <c r="E39" s="131"/>
      <c r="F39" s="104"/>
    </row>
    <row r="40" spans="3:6">
      <c r="C40" s="130"/>
      <c r="D40" s="131"/>
      <c r="E40" s="131"/>
      <c r="F40" s="104"/>
    </row>
    <row r="41" spans="3:6">
      <c r="C41" s="130"/>
      <c r="D41" s="131"/>
      <c r="E41" s="131"/>
      <c r="F41" s="104"/>
    </row>
    <row r="42" spans="3:6">
      <c r="C42" s="130"/>
      <c r="D42" s="131"/>
      <c r="E42" s="131"/>
      <c r="F42" s="104"/>
    </row>
    <row r="43" spans="3:6">
      <c r="C43" s="130"/>
      <c r="D43" s="131"/>
      <c r="E43" s="131"/>
      <c r="F43" s="104"/>
    </row>
    <row r="44" spans="3:6">
      <c r="C44" s="130"/>
      <c r="D44" s="131"/>
      <c r="E44" s="131"/>
      <c r="F44" s="104"/>
    </row>
    <row r="45" spans="3:6">
      <c r="C45" s="130"/>
      <c r="D45" s="131"/>
      <c r="E45" s="131"/>
      <c r="F45" s="104"/>
    </row>
    <row r="46" spans="3:6">
      <c r="C46" s="130"/>
      <c r="D46" s="131"/>
      <c r="E46" s="131"/>
      <c r="F46" s="104"/>
    </row>
    <row r="47" spans="3:6">
      <c r="C47" s="130"/>
      <c r="D47" s="131"/>
      <c r="E47" s="131"/>
      <c r="F47" s="104"/>
    </row>
    <row r="48" spans="3:6">
      <c r="C48" s="130"/>
      <c r="D48" s="131"/>
      <c r="E48" s="131"/>
      <c r="F48" s="104"/>
    </row>
    <row r="49" spans="3:6">
      <c r="C49" s="130"/>
      <c r="D49" s="131"/>
      <c r="E49" s="131"/>
      <c r="F49" s="104"/>
    </row>
    <row r="50" spans="3:6">
      <c r="C50" s="130"/>
      <c r="D50" s="131"/>
      <c r="E50" s="131"/>
      <c r="F50" s="104"/>
    </row>
    <row r="51" spans="3:6">
      <c r="C51" s="130"/>
      <c r="D51" s="131"/>
      <c r="E51" s="131"/>
      <c r="F51" s="104"/>
    </row>
    <row r="52" spans="3:6">
      <c r="C52" s="130"/>
      <c r="D52" s="131"/>
      <c r="E52" s="131"/>
      <c r="F52" s="104"/>
    </row>
    <row r="53" spans="3:6">
      <c r="C53" s="130"/>
      <c r="D53" s="131"/>
      <c r="E53" s="131"/>
      <c r="F53" s="104"/>
    </row>
    <row r="54" spans="3:6">
      <c r="C54" s="130"/>
      <c r="D54" s="131"/>
      <c r="E54" s="131"/>
      <c r="F54" s="104"/>
    </row>
    <row r="55" spans="3:6">
      <c r="C55" s="130"/>
      <c r="D55" s="131"/>
      <c r="E55" s="131"/>
      <c r="F55" s="104"/>
    </row>
    <row r="56" spans="3:6">
      <c r="C56" s="130"/>
      <c r="D56" s="131"/>
      <c r="E56" s="131"/>
      <c r="F56" s="104"/>
    </row>
    <row r="57" spans="3:6">
      <c r="C57" s="130"/>
      <c r="D57" s="131"/>
      <c r="E57" s="131"/>
      <c r="F57" s="104"/>
    </row>
    <row r="58" spans="3:6">
      <c r="C58" s="130"/>
      <c r="D58" s="131"/>
      <c r="E58" s="131"/>
      <c r="F58" s="104"/>
    </row>
    <row r="59" spans="3:6">
      <c r="C59" s="130"/>
      <c r="D59" s="131"/>
      <c r="E59" s="131"/>
      <c r="F59" s="104"/>
    </row>
    <row r="60" spans="3:6">
      <c r="C60" s="130"/>
      <c r="D60" s="131"/>
      <c r="E60" s="131"/>
      <c r="F60" s="104"/>
    </row>
    <row r="61" spans="3:6">
      <c r="C61" s="130"/>
      <c r="D61" s="131"/>
      <c r="E61" s="131"/>
      <c r="F61" s="104"/>
    </row>
    <row r="62" spans="3:6">
      <c r="C62" s="130"/>
      <c r="D62" s="131"/>
      <c r="E62" s="131"/>
      <c r="F62" s="104"/>
    </row>
    <row r="63" spans="3:6">
      <c r="C63" s="130"/>
      <c r="D63" s="131"/>
      <c r="E63" s="131"/>
      <c r="F63" s="104"/>
    </row>
    <row r="64" spans="3:6">
      <c r="C64" s="130"/>
      <c r="D64" s="131"/>
      <c r="E64" s="131"/>
      <c r="F64" s="104"/>
    </row>
    <row r="65" spans="3:6">
      <c r="C65" s="130"/>
      <c r="D65" s="131"/>
      <c r="E65" s="131"/>
      <c r="F65" s="104"/>
    </row>
    <row r="66" spans="3:6">
      <c r="C66" s="130"/>
      <c r="D66" s="131"/>
      <c r="E66" s="131"/>
      <c r="F66" s="104"/>
    </row>
    <row r="67" spans="3:6">
      <c r="C67" s="130"/>
      <c r="D67" s="131"/>
      <c r="E67" s="131"/>
      <c r="F67" s="104"/>
    </row>
    <row r="68" spans="3:6">
      <c r="C68" s="130"/>
      <c r="D68" s="131"/>
      <c r="E68" s="131"/>
      <c r="F68" s="104"/>
    </row>
    <row r="69" spans="3:6">
      <c r="C69" s="130"/>
      <c r="D69" s="131"/>
      <c r="E69" s="131"/>
      <c r="F69" s="104"/>
    </row>
    <row r="70" spans="3:6">
      <c r="C70" s="130"/>
      <c r="D70" s="131"/>
      <c r="E70" s="131"/>
      <c r="F70" s="104"/>
    </row>
    <row r="71" spans="3:6">
      <c r="C71" s="130"/>
      <c r="D71" s="131"/>
      <c r="E71" s="131"/>
      <c r="F71" s="104"/>
    </row>
    <row r="72" spans="3:6">
      <c r="C72" s="130"/>
      <c r="D72" s="131"/>
      <c r="E72" s="131"/>
      <c r="F72" s="104"/>
    </row>
    <row r="73" spans="3:6">
      <c r="C73" s="130"/>
      <c r="D73" s="131"/>
      <c r="E73" s="131"/>
      <c r="F73" s="104"/>
    </row>
    <row r="74" spans="3:6">
      <c r="C74" s="130"/>
      <c r="D74" s="131"/>
      <c r="E74" s="131"/>
      <c r="F74" s="104"/>
    </row>
    <row r="75" spans="3:6">
      <c r="C75" s="130"/>
      <c r="D75" s="131"/>
      <c r="E75" s="131"/>
      <c r="F75" s="104"/>
    </row>
    <row r="76" spans="3:6">
      <c r="C76" s="130"/>
      <c r="D76" s="131"/>
      <c r="E76" s="131"/>
      <c r="F76" s="104"/>
    </row>
    <row r="77" spans="3:6">
      <c r="C77" s="130"/>
      <c r="D77" s="131"/>
      <c r="E77" s="131"/>
      <c r="F77" s="104"/>
    </row>
    <row r="78" spans="3:6">
      <c r="C78" s="130"/>
      <c r="D78" s="131"/>
      <c r="E78" s="131"/>
      <c r="F78" s="104"/>
    </row>
    <row r="79" spans="3:6">
      <c r="C79" s="130"/>
      <c r="D79" s="131"/>
      <c r="E79" s="131"/>
      <c r="F79" s="104"/>
    </row>
    <row r="80" spans="3:6">
      <c r="C80" s="130"/>
      <c r="D80" s="131"/>
      <c r="E80" s="131"/>
      <c r="F80" s="104"/>
    </row>
    <row r="81" spans="3:6">
      <c r="C81" s="130"/>
      <c r="D81" s="131"/>
      <c r="E81" s="131"/>
      <c r="F81" s="104"/>
    </row>
    <row r="82" spans="3:6">
      <c r="C82" s="130"/>
      <c r="D82" s="131"/>
      <c r="E82" s="131"/>
      <c r="F82" s="104"/>
    </row>
    <row r="83" spans="3:6">
      <c r="C83" s="130"/>
      <c r="D83" s="131"/>
      <c r="E83" s="131"/>
      <c r="F83" s="104"/>
    </row>
    <row r="84" spans="3:6">
      <c r="C84" s="130"/>
      <c r="D84" s="131"/>
      <c r="E84" s="131"/>
      <c r="F84" s="104"/>
    </row>
    <row r="85" spans="3:6">
      <c r="C85" s="130"/>
      <c r="D85" s="131"/>
      <c r="E85" s="131"/>
      <c r="F85" s="104"/>
    </row>
    <row r="86" spans="3:6">
      <c r="C86" s="130"/>
      <c r="D86" s="131"/>
      <c r="E86" s="131"/>
      <c r="F86" s="104"/>
    </row>
    <row r="87" spans="3:6">
      <c r="C87" s="130"/>
      <c r="D87" s="131"/>
      <c r="E87" s="131"/>
      <c r="F87" s="104"/>
    </row>
    <row r="88" spans="3:6">
      <c r="C88" s="130"/>
      <c r="D88" s="131"/>
      <c r="E88" s="131"/>
      <c r="F88" s="104"/>
    </row>
    <row r="89" spans="3:6">
      <c r="C89" s="130"/>
      <c r="D89" s="131"/>
      <c r="E89" s="131"/>
      <c r="F89" s="104"/>
    </row>
    <row r="90" spans="3:6">
      <c r="C90" s="130"/>
      <c r="D90" s="131"/>
      <c r="E90" s="131"/>
      <c r="F90" s="104"/>
    </row>
    <row r="91" spans="3:6">
      <c r="C91" s="130"/>
      <c r="D91" s="131"/>
      <c r="E91" s="131"/>
      <c r="F91" s="104"/>
    </row>
    <row r="92" spans="3:6">
      <c r="C92" s="130"/>
      <c r="D92" s="131"/>
      <c r="E92" s="131"/>
      <c r="F92" s="104"/>
    </row>
    <row r="93" spans="3:6">
      <c r="C93" s="130"/>
      <c r="D93" s="131"/>
      <c r="E93" s="131"/>
      <c r="F93" s="104"/>
    </row>
    <row r="94" spans="3:6">
      <c r="C94" s="130"/>
      <c r="D94" s="131"/>
      <c r="E94" s="131"/>
      <c r="F94" s="104"/>
    </row>
    <row r="95" spans="3:6">
      <c r="C95" s="130"/>
      <c r="D95" s="131"/>
      <c r="E95" s="131"/>
      <c r="F95" s="104"/>
    </row>
    <row r="96" spans="3:6">
      <c r="C96" s="130"/>
      <c r="D96" s="131"/>
      <c r="E96" s="131"/>
      <c r="F96" s="104"/>
    </row>
    <row r="97" spans="3:6">
      <c r="C97" s="130"/>
      <c r="D97" s="131"/>
      <c r="E97" s="131"/>
      <c r="F97" s="104"/>
    </row>
    <row r="98" spans="3:6">
      <c r="C98" s="130"/>
      <c r="D98" s="131"/>
      <c r="E98" s="131"/>
      <c r="F98" s="104"/>
    </row>
    <row r="99" spans="3:6">
      <c r="C99" s="130"/>
      <c r="D99" s="131"/>
      <c r="E99" s="131"/>
      <c r="F99" s="104"/>
    </row>
    <row r="100" spans="3:6">
      <c r="C100" s="130"/>
      <c r="D100" s="131"/>
      <c r="E100" s="131"/>
      <c r="F100" s="104"/>
    </row>
    <row r="101" spans="3:6">
      <c r="C101" s="130"/>
      <c r="D101" s="131"/>
      <c r="E101" s="131"/>
      <c r="F101" s="104"/>
    </row>
    <row r="102" spans="3:6">
      <c r="C102" s="130"/>
      <c r="D102" s="131"/>
      <c r="E102" s="131"/>
      <c r="F102" s="104"/>
    </row>
    <row r="103" spans="3:6">
      <c r="C103" s="130"/>
      <c r="D103" s="131"/>
      <c r="E103" s="131"/>
      <c r="F103" s="104"/>
    </row>
    <row r="104" spans="3:6">
      <c r="C104" s="130"/>
      <c r="D104" s="131"/>
      <c r="E104" s="131"/>
      <c r="F104" s="104"/>
    </row>
    <row r="105" spans="3:6">
      <c r="C105" s="130"/>
      <c r="D105" s="131"/>
      <c r="E105" s="131"/>
      <c r="F105" s="104"/>
    </row>
    <row r="106" spans="3:6">
      <c r="C106" s="130"/>
      <c r="D106" s="131"/>
      <c r="E106" s="131"/>
      <c r="F106" s="104"/>
    </row>
    <row r="107" spans="3:6">
      <c r="C107" s="130"/>
      <c r="D107" s="131"/>
      <c r="E107" s="131"/>
      <c r="F107" s="104"/>
    </row>
    <row r="108" spans="3:6">
      <c r="C108" s="130"/>
      <c r="D108" s="131"/>
      <c r="E108" s="131"/>
      <c r="F108" s="104"/>
    </row>
    <row r="109" spans="3:6">
      <c r="C109" s="130"/>
      <c r="D109" s="131"/>
      <c r="E109" s="131"/>
      <c r="F109" s="104"/>
    </row>
    <row r="110" spans="3:6">
      <c r="C110" s="130"/>
      <c r="D110" s="131"/>
      <c r="E110" s="131"/>
      <c r="F110" s="104"/>
    </row>
    <row r="111" spans="3:6">
      <c r="C111" s="130"/>
      <c r="D111" s="131"/>
      <c r="E111" s="131"/>
      <c r="F111" s="104"/>
    </row>
    <row r="112" spans="3:6">
      <c r="C112" s="130"/>
      <c r="D112" s="131"/>
      <c r="E112" s="131"/>
      <c r="F112" s="104"/>
    </row>
    <row r="113" spans="3:6">
      <c r="C113" s="130"/>
      <c r="D113" s="131"/>
      <c r="E113" s="131"/>
      <c r="F113" s="104"/>
    </row>
    <row r="114" spans="3:6">
      <c r="C114" s="130"/>
      <c r="D114" s="131"/>
      <c r="E114" s="131"/>
      <c r="F114" s="104"/>
    </row>
    <row r="115" spans="3:6">
      <c r="C115" s="130"/>
      <c r="D115" s="131"/>
      <c r="E115" s="131"/>
      <c r="F115" s="104"/>
    </row>
    <row r="116" spans="3:6">
      <c r="C116" s="130"/>
      <c r="D116" s="131"/>
      <c r="E116" s="131"/>
      <c r="F116" s="104"/>
    </row>
    <row r="117" spans="3:6">
      <c r="C117" s="130"/>
      <c r="D117" s="131"/>
      <c r="E117" s="131"/>
      <c r="F117" s="104"/>
    </row>
    <row r="118" spans="3:6">
      <c r="C118" s="130"/>
      <c r="D118" s="131"/>
      <c r="E118" s="131"/>
      <c r="F118" s="104"/>
    </row>
    <row r="119" spans="3:6">
      <c r="C119" s="130"/>
      <c r="D119" s="131"/>
      <c r="E119" s="131"/>
      <c r="F119" s="104"/>
    </row>
    <row r="120" spans="3:6">
      <c r="C120" s="130"/>
      <c r="D120" s="131"/>
      <c r="E120" s="131"/>
      <c r="F120" s="104"/>
    </row>
    <row r="121" spans="3:6">
      <c r="C121" s="130"/>
      <c r="D121" s="131"/>
      <c r="E121" s="131"/>
      <c r="F121" s="104"/>
    </row>
    <row r="122" spans="3:6">
      <c r="C122" s="149"/>
      <c r="D122" s="150"/>
      <c r="E122" s="150"/>
      <c r="F122" s="151"/>
    </row>
    <row r="123" spans="3:6" ht="65.25" customHeight="1">
      <c r="C123" s="124" t="s">
        <v>13</v>
      </c>
      <c r="D123" s="125"/>
      <c r="E123" s="125"/>
      <c r="F123" s="126"/>
    </row>
    <row r="124" spans="3:6">
      <c r="C124" s="127"/>
      <c r="D124" s="128"/>
      <c r="E124" s="128"/>
      <c r="F124" s="129"/>
    </row>
    <row r="125" spans="3:6">
      <c r="C125" s="130"/>
      <c r="D125" s="131"/>
      <c r="E125" s="131"/>
      <c r="F125" s="104"/>
    </row>
    <row r="126" spans="3:6">
      <c r="C126" s="130"/>
      <c r="D126" s="131"/>
      <c r="E126" s="131"/>
      <c r="F126" s="104"/>
    </row>
    <row r="127" spans="3:6">
      <c r="C127" s="130"/>
      <c r="D127" s="131"/>
      <c r="E127" s="131"/>
      <c r="F127" s="104"/>
    </row>
    <row r="128" spans="3:6">
      <c r="C128" s="130"/>
      <c r="D128" s="131"/>
      <c r="E128" s="131"/>
      <c r="F128" s="104"/>
    </row>
    <row r="129" spans="3:6">
      <c r="C129" s="130"/>
      <c r="D129" s="131"/>
      <c r="E129" s="131"/>
      <c r="F129" s="104"/>
    </row>
    <row r="130" spans="3:6">
      <c r="C130" s="130"/>
      <c r="D130" s="131"/>
      <c r="E130" s="131"/>
      <c r="F130" s="104"/>
    </row>
    <row r="131" spans="3:6">
      <c r="C131" s="130"/>
      <c r="D131" s="131"/>
      <c r="E131" s="131"/>
      <c r="F131" s="104"/>
    </row>
    <row r="132" spans="3:6">
      <c r="C132" s="130"/>
      <c r="D132" s="131"/>
      <c r="E132" s="131"/>
      <c r="F132" s="104"/>
    </row>
    <row r="133" spans="3:6">
      <c r="C133" s="130"/>
      <c r="D133" s="131"/>
      <c r="E133" s="131"/>
      <c r="F133" s="104"/>
    </row>
    <row r="134" spans="3:6">
      <c r="C134" s="130"/>
      <c r="D134" s="131"/>
      <c r="E134" s="131"/>
      <c r="F134" s="104"/>
    </row>
    <row r="135" spans="3:6">
      <c r="C135" s="130"/>
      <c r="D135" s="131"/>
      <c r="E135" s="131"/>
      <c r="F135" s="104"/>
    </row>
    <row r="136" spans="3:6">
      <c r="C136" s="130"/>
      <c r="D136" s="131"/>
      <c r="E136" s="131"/>
      <c r="F136" s="104"/>
    </row>
    <row r="137" spans="3:6">
      <c r="C137" s="130"/>
      <c r="D137" s="131"/>
      <c r="E137" s="131"/>
      <c r="F137" s="104"/>
    </row>
    <row r="138" spans="3:6">
      <c r="C138" s="130"/>
      <c r="D138" s="131"/>
      <c r="E138" s="131"/>
      <c r="F138" s="104"/>
    </row>
    <row r="139" spans="3:6">
      <c r="C139" s="130"/>
      <c r="D139" s="131"/>
      <c r="E139" s="131"/>
      <c r="F139" s="104"/>
    </row>
    <row r="140" spans="3:6">
      <c r="C140" s="130"/>
      <c r="D140" s="131"/>
      <c r="E140" s="131"/>
      <c r="F140" s="104"/>
    </row>
    <row r="141" spans="3:6">
      <c r="C141" s="130"/>
      <c r="D141" s="131"/>
      <c r="E141" s="131"/>
      <c r="F141" s="104"/>
    </row>
    <row r="142" spans="3:6">
      <c r="C142" s="130"/>
      <c r="D142" s="131"/>
      <c r="E142" s="131"/>
      <c r="F142" s="104"/>
    </row>
    <row r="143" spans="3:6">
      <c r="C143" s="130"/>
      <c r="D143" s="131"/>
      <c r="E143" s="131"/>
      <c r="F143" s="104"/>
    </row>
    <row r="144" spans="3:6">
      <c r="C144" s="130"/>
      <c r="D144" s="131"/>
      <c r="E144" s="131"/>
      <c r="F144" s="104"/>
    </row>
    <row r="145" spans="3:6">
      <c r="C145" s="130"/>
      <c r="D145" s="131"/>
      <c r="E145" s="131"/>
      <c r="F145" s="104"/>
    </row>
    <row r="146" spans="3:6">
      <c r="C146" s="130"/>
      <c r="D146" s="131"/>
      <c r="E146" s="131"/>
      <c r="F146" s="104"/>
    </row>
    <row r="147" spans="3:6">
      <c r="C147" s="130"/>
      <c r="D147" s="131"/>
      <c r="E147" s="131"/>
      <c r="F147" s="104"/>
    </row>
    <row r="148" spans="3:6">
      <c r="C148" s="130"/>
      <c r="D148" s="131"/>
      <c r="E148" s="131"/>
      <c r="F148" s="104"/>
    </row>
    <row r="149" spans="3:6">
      <c r="C149" s="149"/>
      <c r="D149" s="150"/>
      <c r="E149" s="150"/>
      <c r="F149" s="151"/>
    </row>
    <row r="150" spans="3:6" ht="15.75">
      <c r="C150" s="180" t="s">
        <v>14</v>
      </c>
      <c r="D150" s="181"/>
      <c r="E150" s="181"/>
      <c r="F150" s="182"/>
    </row>
    <row r="151" spans="3:6" ht="33" customHeight="1">
      <c r="C151" s="193" t="s">
        <v>15</v>
      </c>
      <c r="D151" s="194"/>
      <c r="E151" s="137" t="s">
        <v>16</v>
      </c>
      <c r="F151" s="126"/>
    </row>
    <row r="152" spans="3:6">
      <c r="C152" s="46" t="s">
        <v>17</v>
      </c>
      <c r="D152" s="47" t="s">
        <v>18</v>
      </c>
      <c r="E152" s="169"/>
      <c r="F152" s="170"/>
    </row>
    <row r="153" spans="3:6">
      <c r="C153" s="50" t="s">
        <v>19</v>
      </c>
      <c r="D153" s="51"/>
      <c r="E153" s="139"/>
      <c r="F153" s="104"/>
    </row>
    <row r="154" spans="3:6">
      <c r="C154" s="44" t="s">
        <v>20</v>
      </c>
      <c r="D154" s="51"/>
      <c r="E154" s="139"/>
      <c r="F154" s="104"/>
    </row>
    <row r="155" spans="3:6">
      <c r="C155" s="44" t="s">
        <v>21</v>
      </c>
      <c r="D155" s="51"/>
      <c r="E155" s="139"/>
      <c r="F155" s="104"/>
    </row>
    <row r="156" spans="3:6">
      <c r="C156" s="44" t="s">
        <v>22</v>
      </c>
      <c r="D156" s="51"/>
      <c r="E156" s="139"/>
      <c r="F156" s="104"/>
    </row>
    <row r="157" spans="3:6">
      <c r="C157" s="44" t="s">
        <v>23</v>
      </c>
      <c r="D157" s="51"/>
      <c r="E157" s="139"/>
      <c r="F157" s="104"/>
    </row>
    <row r="158" spans="3:6" ht="15" customHeight="1">
      <c r="C158" s="141" t="s">
        <v>24</v>
      </c>
      <c r="D158" s="142"/>
      <c r="E158" s="139"/>
      <c r="F158" s="104"/>
    </row>
    <row r="159" spans="3:6">
      <c r="C159" s="143"/>
      <c r="D159" s="144"/>
      <c r="E159" s="139"/>
      <c r="F159" s="104"/>
    </row>
    <row r="160" spans="3:6">
      <c r="C160" s="143"/>
      <c r="D160" s="144"/>
      <c r="E160" s="139"/>
      <c r="F160" s="104"/>
    </row>
    <row r="161" spans="3:6">
      <c r="C161" s="143"/>
      <c r="D161" s="144"/>
      <c r="E161" s="139"/>
      <c r="F161" s="104"/>
    </row>
    <row r="162" spans="3:6">
      <c r="C162" s="143"/>
      <c r="D162" s="144"/>
      <c r="E162" s="139"/>
      <c r="F162" s="104"/>
    </row>
    <row r="163" spans="3:6">
      <c r="C163" s="145"/>
      <c r="D163" s="146"/>
      <c r="E163" s="139"/>
      <c r="F163" s="104"/>
    </row>
    <row r="164" spans="3:6">
      <c r="C164" s="145"/>
      <c r="D164" s="146"/>
      <c r="E164" s="139"/>
      <c r="F164" s="104"/>
    </row>
    <row r="165" spans="3:6">
      <c r="C165" s="145"/>
      <c r="D165" s="146"/>
      <c r="E165" s="139"/>
      <c r="F165" s="104"/>
    </row>
    <row r="166" spans="3:6">
      <c r="C166" s="145"/>
      <c r="D166" s="146"/>
      <c r="E166" s="139"/>
      <c r="F166" s="104"/>
    </row>
    <row r="167" spans="3:6">
      <c r="C167" s="145"/>
      <c r="D167" s="146"/>
      <c r="E167" s="139"/>
      <c r="F167" s="104"/>
    </row>
    <row r="168" spans="3:6">
      <c r="C168" s="145"/>
      <c r="D168" s="146"/>
      <c r="E168" s="139"/>
      <c r="F168" s="104"/>
    </row>
    <row r="169" spans="3:6">
      <c r="C169" s="145"/>
      <c r="D169" s="146"/>
      <c r="E169" s="139"/>
      <c r="F169" s="104"/>
    </row>
    <row r="170" spans="3:6">
      <c r="C170" s="145"/>
      <c r="D170" s="146"/>
      <c r="E170" s="139"/>
      <c r="F170" s="104"/>
    </row>
    <row r="171" spans="3:6">
      <c r="C171" s="145"/>
      <c r="D171" s="146"/>
      <c r="E171" s="139"/>
      <c r="F171" s="104"/>
    </row>
    <row r="172" spans="3:6">
      <c r="C172" s="147"/>
      <c r="D172" s="148"/>
      <c r="E172" s="140"/>
      <c r="F172" s="106"/>
    </row>
    <row r="173" spans="3:6" ht="15.75">
      <c r="C173" s="171" t="s">
        <v>25</v>
      </c>
      <c r="D173" s="172"/>
      <c r="E173" s="172"/>
      <c r="F173" s="173"/>
    </row>
    <row r="174" spans="3:6">
      <c r="C174" s="45" t="s">
        <v>26</v>
      </c>
      <c r="D174" s="15"/>
      <c r="E174" s="87"/>
      <c r="F174" s="88"/>
    </row>
    <row r="175" spans="3:6" ht="31.5" customHeight="1">
      <c r="C175" s="152" t="s">
        <v>27</v>
      </c>
      <c r="D175" s="125"/>
      <c r="E175" s="125"/>
      <c r="F175" s="126"/>
    </row>
    <row r="176" spans="3:6">
      <c r="C176" s="127"/>
      <c r="D176" s="128"/>
      <c r="E176" s="128"/>
      <c r="F176" s="129"/>
    </row>
    <row r="177" spans="3:6">
      <c r="C177" s="130"/>
      <c r="D177" s="131"/>
      <c r="E177" s="131"/>
      <c r="F177" s="104"/>
    </row>
    <row r="178" spans="3:6">
      <c r="C178" s="130"/>
      <c r="D178" s="131"/>
      <c r="E178" s="131"/>
      <c r="F178" s="104"/>
    </row>
    <row r="179" spans="3:6">
      <c r="C179" s="130"/>
      <c r="D179" s="131"/>
      <c r="E179" s="131"/>
      <c r="F179" s="104"/>
    </row>
    <row r="180" spans="3:6">
      <c r="C180" s="130"/>
      <c r="D180" s="131"/>
      <c r="E180" s="131"/>
      <c r="F180" s="104"/>
    </row>
    <row r="181" spans="3:6">
      <c r="C181" s="130"/>
      <c r="D181" s="131"/>
      <c r="E181" s="131"/>
      <c r="F181" s="104"/>
    </row>
    <row r="182" spans="3:6">
      <c r="C182" s="130"/>
      <c r="D182" s="131"/>
      <c r="E182" s="131"/>
      <c r="F182" s="104"/>
    </row>
    <row r="183" spans="3:6">
      <c r="C183" s="130"/>
      <c r="D183" s="131"/>
      <c r="E183" s="131"/>
      <c r="F183" s="104"/>
    </row>
    <row r="184" spans="3:6">
      <c r="C184" s="130"/>
      <c r="D184" s="131"/>
      <c r="E184" s="131"/>
      <c r="F184" s="104"/>
    </row>
    <row r="185" spans="3:6">
      <c r="C185" s="130"/>
      <c r="D185" s="131"/>
      <c r="E185" s="131"/>
      <c r="F185" s="104"/>
    </row>
    <row r="186" spans="3:6">
      <c r="C186" s="130"/>
      <c r="D186" s="131"/>
      <c r="E186" s="131"/>
      <c r="F186" s="104"/>
    </row>
    <row r="187" spans="3:6">
      <c r="C187" s="149"/>
      <c r="D187" s="150"/>
      <c r="E187" s="150"/>
      <c r="F187" s="151"/>
    </row>
    <row r="188" spans="3:6" ht="15.75">
      <c r="C188" s="180" t="s">
        <v>28</v>
      </c>
      <c r="D188" s="181"/>
      <c r="E188" s="181"/>
      <c r="F188" s="182"/>
    </row>
    <row r="189" spans="3:6">
      <c r="C189" s="45" t="s">
        <v>29</v>
      </c>
      <c r="D189" s="17"/>
      <c r="E189" s="164"/>
      <c r="F189" s="165"/>
    </row>
    <row r="190" spans="3:6" ht="33" customHeight="1">
      <c r="C190" s="152" t="s">
        <v>30</v>
      </c>
      <c r="D190" s="125"/>
      <c r="E190" s="125"/>
      <c r="F190" s="126"/>
    </row>
    <row r="191" spans="3:6">
      <c r="C191" s="127"/>
      <c r="D191" s="128"/>
      <c r="E191" s="128"/>
      <c r="F191" s="129"/>
    </row>
    <row r="192" spans="3:6">
      <c r="C192" s="130"/>
      <c r="D192" s="131"/>
      <c r="E192" s="131"/>
      <c r="F192" s="104"/>
    </row>
    <row r="193" spans="3:6">
      <c r="C193" s="130"/>
      <c r="D193" s="131"/>
      <c r="E193" s="131"/>
      <c r="F193" s="104"/>
    </row>
    <row r="194" spans="3:6">
      <c r="C194" s="130"/>
      <c r="D194" s="131"/>
      <c r="E194" s="131"/>
      <c r="F194" s="104"/>
    </row>
    <row r="195" spans="3:6">
      <c r="C195" s="130"/>
      <c r="D195" s="131"/>
      <c r="E195" s="131"/>
      <c r="F195" s="104"/>
    </row>
    <row r="196" spans="3:6">
      <c r="C196" s="130"/>
      <c r="D196" s="131"/>
      <c r="E196" s="131"/>
      <c r="F196" s="104"/>
    </row>
    <row r="197" spans="3:6">
      <c r="C197" s="130"/>
      <c r="D197" s="131"/>
      <c r="E197" s="131"/>
      <c r="F197" s="104"/>
    </row>
    <row r="198" spans="3:6">
      <c r="C198" s="130"/>
      <c r="D198" s="131"/>
      <c r="E198" s="131"/>
      <c r="F198" s="104"/>
    </row>
    <row r="199" spans="3:6">
      <c r="C199" s="130"/>
      <c r="D199" s="131"/>
      <c r="E199" s="131"/>
      <c r="F199" s="104"/>
    </row>
    <row r="200" spans="3:6">
      <c r="C200" s="130"/>
      <c r="D200" s="131"/>
      <c r="E200" s="131"/>
      <c r="F200" s="104"/>
    </row>
    <row r="201" spans="3:6">
      <c r="C201" s="130"/>
      <c r="D201" s="131"/>
      <c r="E201" s="131"/>
      <c r="F201" s="104"/>
    </row>
    <row r="202" spans="3:6">
      <c r="C202" s="130"/>
      <c r="D202" s="131"/>
      <c r="E202" s="131"/>
      <c r="F202" s="104"/>
    </row>
    <row r="203" spans="3:6">
      <c r="C203" s="130"/>
      <c r="D203" s="131"/>
      <c r="E203" s="131"/>
      <c r="F203" s="104"/>
    </row>
    <row r="204" spans="3:6">
      <c r="C204" s="130"/>
      <c r="D204" s="131"/>
      <c r="E204" s="131"/>
      <c r="F204" s="104"/>
    </row>
    <row r="205" spans="3:6">
      <c r="C205" s="130"/>
      <c r="D205" s="131"/>
      <c r="E205" s="131"/>
      <c r="F205" s="104"/>
    </row>
    <row r="206" spans="3:6">
      <c r="C206" s="130"/>
      <c r="D206" s="131"/>
      <c r="E206" s="131"/>
      <c r="F206" s="104"/>
    </row>
    <row r="207" spans="3:6">
      <c r="C207" s="130"/>
      <c r="D207" s="131"/>
      <c r="E207" s="131"/>
      <c r="F207" s="104"/>
    </row>
    <row r="208" spans="3:6">
      <c r="C208" s="130"/>
      <c r="D208" s="131"/>
      <c r="E208" s="131"/>
      <c r="F208" s="104"/>
    </row>
    <row r="209" spans="3:6">
      <c r="C209" s="130"/>
      <c r="D209" s="131"/>
      <c r="E209" s="131"/>
      <c r="F209" s="104"/>
    </row>
    <row r="210" spans="3:6">
      <c r="C210" s="130"/>
      <c r="D210" s="131"/>
      <c r="E210" s="131"/>
      <c r="F210" s="104"/>
    </row>
    <row r="211" spans="3:6">
      <c r="C211" s="130"/>
      <c r="D211" s="131"/>
      <c r="E211" s="131"/>
      <c r="F211" s="104"/>
    </row>
    <row r="212" spans="3:6">
      <c r="C212" s="130"/>
      <c r="D212" s="131"/>
      <c r="E212" s="131"/>
      <c r="F212" s="104"/>
    </row>
    <row r="213" spans="3:6">
      <c r="C213" s="130"/>
      <c r="D213" s="131"/>
      <c r="E213" s="131"/>
      <c r="F213" s="104"/>
    </row>
    <row r="214" spans="3:6">
      <c r="C214" s="130"/>
      <c r="D214" s="131"/>
      <c r="E214" s="131"/>
      <c r="F214" s="104"/>
    </row>
    <row r="215" spans="3:6">
      <c r="C215" s="130"/>
      <c r="D215" s="131"/>
      <c r="E215" s="131"/>
      <c r="F215" s="104"/>
    </row>
    <row r="216" spans="3:6">
      <c r="C216" s="130"/>
      <c r="D216" s="131"/>
      <c r="E216" s="131"/>
      <c r="F216" s="104"/>
    </row>
    <row r="217" spans="3:6">
      <c r="C217" s="130"/>
      <c r="D217" s="131"/>
      <c r="E217" s="131"/>
      <c r="F217" s="104"/>
    </row>
    <row r="218" spans="3:6">
      <c r="C218" s="130"/>
      <c r="D218" s="131"/>
      <c r="E218" s="131"/>
      <c r="F218" s="104"/>
    </row>
    <row r="219" spans="3:6">
      <c r="C219" s="130"/>
      <c r="D219" s="131"/>
      <c r="E219" s="131"/>
      <c r="F219" s="104"/>
    </row>
    <row r="220" spans="3:6">
      <c r="C220" s="130"/>
      <c r="D220" s="131"/>
      <c r="E220" s="131"/>
      <c r="F220" s="104"/>
    </row>
    <row r="221" spans="3:6">
      <c r="C221" s="130"/>
      <c r="D221" s="131"/>
      <c r="E221" s="131"/>
      <c r="F221" s="104"/>
    </row>
    <row r="222" spans="3:6">
      <c r="C222" s="130"/>
      <c r="D222" s="131"/>
      <c r="E222" s="131"/>
      <c r="F222" s="104"/>
    </row>
    <row r="223" spans="3:6">
      <c r="C223" s="130"/>
      <c r="D223" s="131"/>
      <c r="E223" s="131"/>
      <c r="F223" s="104"/>
    </row>
    <row r="224" spans="3:6">
      <c r="C224" s="130"/>
      <c r="D224" s="131"/>
      <c r="E224" s="131"/>
      <c r="F224" s="104"/>
    </row>
    <row r="225" spans="3:6">
      <c r="C225" s="130"/>
      <c r="D225" s="131"/>
      <c r="E225" s="131"/>
      <c r="F225" s="104"/>
    </row>
    <row r="226" spans="3:6">
      <c r="C226" s="130"/>
      <c r="D226" s="131"/>
      <c r="E226" s="131"/>
      <c r="F226" s="104"/>
    </row>
    <row r="227" spans="3:6">
      <c r="C227" s="130"/>
      <c r="D227" s="131"/>
      <c r="E227" s="131"/>
      <c r="F227" s="104"/>
    </row>
    <row r="228" spans="3:6">
      <c r="C228" s="149"/>
      <c r="D228" s="150"/>
      <c r="E228" s="150"/>
      <c r="F228" s="151"/>
    </row>
    <row r="229" spans="3:6" ht="66" customHeight="1">
      <c r="C229" s="152" t="s">
        <v>31</v>
      </c>
      <c r="D229" s="125"/>
      <c r="E229" s="125"/>
      <c r="F229" s="126"/>
    </row>
    <row r="230" spans="3:6">
      <c r="C230" s="127"/>
      <c r="D230" s="128"/>
      <c r="E230" s="128"/>
      <c r="F230" s="129"/>
    </row>
    <row r="231" spans="3:6">
      <c r="C231" s="130"/>
      <c r="D231" s="131"/>
      <c r="E231" s="131"/>
      <c r="F231" s="104"/>
    </row>
    <row r="232" spans="3:6">
      <c r="C232" s="130"/>
      <c r="D232" s="131"/>
      <c r="E232" s="131"/>
      <c r="F232" s="104"/>
    </row>
    <row r="233" spans="3:6">
      <c r="C233" s="130"/>
      <c r="D233" s="131"/>
      <c r="E233" s="131"/>
      <c r="F233" s="104"/>
    </row>
    <row r="234" spans="3:6">
      <c r="C234" s="130"/>
      <c r="D234" s="131"/>
      <c r="E234" s="131"/>
      <c r="F234" s="104"/>
    </row>
    <row r="235" spans="3:6">
      <c r="C235" s="130"/>
      <c r="D235" s="131"/>
      <c r="E235" s="131"/>
      <c r="F235" s="104"/>
    </row>
    <row r="236" spans="3:6">
      <c r="C236" s="130"/>
      <c r="D236" s="131"/>
      <c r="E236" s="131"/>
      <c r="F236" s="104"/>
    </row>
    <row r="237" spans="3:6">
      <c r="C237" s="130"/>
      <c r="D237" s="131"/>
      <c r="E237" s="131"/>
      <c r="F237" s="104"/>
    </row>
    <row r="238" spans="3:6">
      <c r="C238" s="130"/>
      <c r="D238" s="131"/>
      <c r="E238" s="131"/>
      <c r="F238" s="104"/>
    </row>
    <row r="239" spans="3:6">
      <c r="C239" s="130"/>
      <c r="D239" s="131"/>
      <c r="E239" s="131"/>
      <c r="F239" s="104"/>
    </row>
    <row r="240" spans="3:6">
      <c r="C240" s="130"/>
      <c r="D240" s="131"/>
      <c r="E240" s="131"/>
      <c r="F240" s="104"/>
    </row>
    <row r="241" spans="3:6">
      <c r="C241" s="130"/>
      <c r="D241" s="131"/>
      <c r="E241" s="131"/>
      <c r="F241" s="104"/>
    </row>
    <row r="242" spans="3:6">
      <c r="C242" s="130"/>
      <c r="D242" s="131"/>
      <c r="E242" s="131"/>
      <c r="F242" s="104"/>
    </row>
    <row r="243" spans="3:6">
      <c r="C243" s="130"/>
      <c r="D243" s="131"/>
      <c r="E243" s="131"/>
      <c r="F243" s="104"/>
    </row>
    <row r="244" spans="3:6">
      <c r="C244" s="130"/>
      <c r="D244" s="131"/>
      <c r="E244" s="131"/>
      <c r="F244" s="104"/>
    </row>
    <row r="245" spans="3:6">
      <c r="C245" s="149"/>
      <c r="D245" s="150"/>
      <c r="E245" s="150"/>
      <c r="F245" s="151"/>
    </row>
    <row r="246" spans="3:6" ht="15" customHeight="1">
      <c r="C246" s="152" t="s">
        <v>32</v>
      </c>
      <c r="D246" s="153"/>
      <c r="E246" s="87"/>
      <c r="F246" s="88"/>
    </row>
    <row r="247" spans="3:6">
      <c r="C247" s="32" t="s">
        <v>33</v>
      </c>
      <c r="D247" s="17"/>
      <c r="E247" s="63"/>
      <c r="F247" s="33"/>
    </row>
    <row r="248" spans="3:6">
      <c r="C248" s="32" t="s">
        <v>34</v>
      </c>
      <c r="D248" s="17"/>
      <c r="E248" s="64"/>
      <c r="F248" s="65"/>
    </row>
    <row r="249" spans="3:6" ht="31.5" customHeight="1">
      <c r="C249" s="152" t="s">
        <v>35</v>
      </c>
      <c r="D249" s="125"/>
      <c r="E249" s="125"/>
      <c r="F249" s="126"/>
    </row>
    <row r="250" spans="3:6">
      <c r="C250" s="127"/>
      <c r="D250" s="128"/>
      <c r="E250" s="128"/>
      <c r="F250" s="129"/>
    </row>
    <row r="251" spans="3:6">
      <c r="C251" s="130"/>
      <c r="D251" s="131"/>
      <c r="E251" s="131"/>
      <c r="F251" s="104"/>
    </row>
    <row r="252" spans="3:6">
      <c r="C252" s="130"/>
      <c r="D252" s="131"/>
      <c r="E252" s="131"/>
      <c r="F252" s="104"/>
    </row>
    <row r="253" spans="3:6">
      <c r="C253" s="130"/>
      <c r="D253" s="131"/>
      <c r="E253" s="131"/>
      <c r="F253" s="104"/>
    </row>
    <row r="254" spans="3:6">
      <c r="C254" s="130"/>
      <c r="D254" s="131"/>
      <c r="E254" s="131"/>
      <c r="F254" s="104"/>
    </row>
    <row r="255" spans="3:6">
      <c r="C255" s="130"/>
      <c r="D255" s="131"/>
      <c r="E255" s="131"/>
      <c r="F255" s="104"/>
    </row>
    <row r="256" spans="3:6">
      <c r="C256" s="130"/>
      <c r="D256" s="131"/>
      <c r="E256" s="131"/>
      <c r="F256" s="104"/>
    </row>
    <row r="257" spans="3:6">
      <c r="C257" s="130"/>
      <c r="D257" s="131"/>
      <c r="E257" s="131"/>
      <c r="F257" s="104"/>
    </row>
    <row r="258" spans="3:6">
      <c r="C258" s="130"/>
      <c r="D258" s="131"/>
      <c r="E258" s="131"/>
      <c r="F258" s="104"/>
    </row>
    <row r="259" spans="3:6">
      <c r="C259" s="149"/>
      <c r="D259" s="150"/>
      <c r="E259" s="150"/>
      <c r="F259" s="151"/>
    </row>
    <row r="260" spans="3:6" ht="62.25" customHeight="1">
      <c r="C260" s="152" t="s">
        <v>36</v>
      </c>
      <c r="D260" s="125"/>
      <c r="E260" s="125"/>
      <c r="F260" s="126"/>
    </row>
    <row r="261" spans="3:6">
      <c r="C261" s="127"/>
      <c r="D261" s="128"/>
      <c r="E261" s="128"/>
      <c r="F261" s="129"/>
    </row>
    <row r="262" spans="3:6">
      <c r="C262" s="130"/>
      <c r="D262" s="131"/>
      <c r="E262" s="131"/>
      <c r="F262" s="104"/>
    </row>
    <row r="263" spans="3:6">
      <c r="C263" s="130"/>
      <c r="D263" s="131"/>
      <c r="E263" s="131"/>
      <c r="F263" s="104"/>
    </row>
    <row r="264" spans="3:6">
      <c r="C264" s="130"/>
      <c r="D264" s="131"/>
      <c r="E264" s="131"/>
      <c r="F264" s="104"/>
    </row>
    <row r="265" spans="3:6">
      <c r="C265" s="130"/>
      <c r="D265" s="131"/>
      <c r="E265" s="131"/>
      <c r="F265" s="104"/>
    </row>
    <row r="266" spans="3:6">
      <c r="C266" s="130"/>
      <c r="D266" s="131"/>
      <c r="E266" s="131"/>
      <c r="F266" s="104"/>
    </row>
    <row r="267" spans="3:6">
      <c r="C267" s="130"/>
      <c r="D267" s="131"/>
      <c r="E267" s="131"/>
      <c r="F267" s="104"/>
    </row>
    <row r="268" spans="3:6">
      <c r="C268" s="132"/>
      <c r="D268" s="133"/>
      <c r="E268" s="133"/>
      <c r="F268" s="106"/>
    </row>
    <row r="269" spans="3:6" ht="15.75">
      <c r="C269" s="134" t="s">
        <v>37</v>
      </c>
      <c r="D269" s="80"/>
      <c r="E269" s="80"/>
      <c r="F269" s="112"/>
    </row>
    <row r="270" spans="3:6" ht="45" customHeight="1">
      <c r="C270" s="152" t="s">
        <v>38</v>
      </c>
      <c r="D270" s="153"/>
      <c r="E270" s="87"/>
      <c r="F270" s="88"/>
    </row>
    <row r="271" spans="3:6">
      <c r="C271" s="32" t="s">
        <v>39</v>
      </c>
      <c r="D271" s="17"/>
      <c r="E271" s="89"/>
      <c r="F271" s="90"/>
    </row>
    <row r="272" spans="3:6">
      <c r="C272" s="34" t="s">
        <v>40</v>
      </c>
      <c r="D272" s="22"/>
      <c r="E272" s="154"/>
      <c r="F272" s="155"/>
    </row>
    <row r="273" spans="3:6" ht="30" customHeight="1">
      <c r="C273" s="152" t="s">
        <v>41</v>
      </c>
      <c r="D273" s="125"/>
      <c r="E273" s="125"/>
      <c r="F273" s="126"/>
    </row>
    <row r="274" spans="3:6">
      <c r="C274" s="127"/>
      <c r="D274" s="128"/>
      <c r="E274" s="128"/>
      <c r="F274" s="129"/>
    </row>
    <row r="275" spans="3:6">
      <c r="C275" s="130"/>
      <c r="D275" s="131"/>
      <c r="E275" s="131"/>
      <c r="F275" s="104"/>
    </row>
    <row r="276" spans="3:6">
      <c r="C276" s="130"/>
      <c r="D276" s="131"/>
      <c r="E276" s="131"/>
      <c r="F276" s="104"/>
    </row>
    <row r="277" spans="3:6">
      <c r="C277" s="130"/>
      <c r="D277" s="131"/>
      <c r="E277" s="131"/>
      <c r="F277" s="104"/>
    </row>
    <row r="278" spans="3:6">
      <c r="C278" s="130"/>
      <c r="D278" s="131"/>
      <c r="E278" s="131"/>
      <c r="F278" s="104"/>
    </row>
    <row r="279" spans="3:6">
      <c r="C279" s="130"/>
      <c r="D279" s="131"/>
      <c r="E279" s="131"/>
      <c r="F279" s="104"/>
    </row>
    <row r="280" spans="3:6">
      <c r="C280" s="130"/>
      <c r="D280" s="131"/>
      <c r="E280" s="131"/>
      <c r="F280" s="104"/>
    </row>
    <row r="281" spans="3:6">
      <c r="C281" s="130"/>
      <c r="D281" s="131"/>
      <c r="E281" s="131"/>
      <c r="F281" s="104"/>
    </row>
    <row r="282" spans="3:6">
      <c r="C282" s="130"/>
      <c r="D282" s="131"/>
      <c r="E282" s="131"/>
      <c r="F282" s="104"/>
    </row>
    <row r="283" spans="3:6">
      <c r="C283" s="130"/>
      <c r="D283" s="131"/>
      <c r="E283" s="131"/>
      <c r="F283" s="104"/>
    </row>
    <row r="284" spans="3:6">
      <c r="C284" s="130"/>
      <c r="D284" s="131"/>
      <c r="E284" s="131"/>
      <c r="F284" s="104"/>
    </row>
    <row r="285" spans="3:6">
      <c r="C285" s="130"/>
      <c r="D285" s="131"/>
      <c r="E285" s="131"/>
      <c r="F285" s="104"/>
    </row>
    <row r="286" spans="3:6">
      <c r="C286" s="130"/>
      <c r="D286" s="131"/>
      <c r="E286" s="131"/>
      <c r="F286" s="104"/>
    </row>
    <row r="287" spans="3:6">
      <c r="C287" s="130"/>
      <c r="D287" s="131"/>
      <c r="E287" s="131"/>
      <c r="F287" s="104"/>
    </row>
    <row r="288" spans="3:6">
      <c r="C288" s="130"/>
      <c r="D288" s="131"/>
      <c r="E288" s="131"/>
      <c r="F288" s="104"/>
    </row>
    <row r="289" spans="3:6">
      <c r="C289" s="130"/>
      <c r="D289" s="131"/>
      <c r="E289" s="131"/>
      <c r="F289" s="104"/>
    </row>
    <row r="290" spans="3:6">
      <c r="C290" s="130"/>
      <c r="D290" s="131"/>
      <c r="E290" s="131"/>
      <c r="F290" s="104"/>
    </row>
    <row r="291" spans="3:6">
      <c r="C291" s="130"/>
      <c r="D291" s="131"/>
      <c r="E291" s="131"/>
      <c r="F291" s="104"/>
    </row>
    <row r="292" spans="3:6">
      <c r="C292" s="130"/>
      <c r="D292" s="131"/>
      <c r="E292" s="131"/>
      <c r="F292" s="104"/>
    </row>
    <row r="293" spans="3:6">
      <c r="C293" s="132"/>
      <c r="D293" s="133"/>
      <c r="E293" s="133"/>
      <c r="F293" s="106"/>
    </row>
    <row r="294" spans="3:6" ht="34.5" customHeight="1">
      <c r="C294" s="134" t="s">
        <v>42</v>
      </c>
      <c r="D294" s="80"/>
      <c r="E294" s="80"/>
      <c r="F294" s="112"/>
    </row>
    <row r="295" spans="3:6" ht="30">
      <c r="C295" s="38" t="s">
        <v>43</v>
      </c>
      <c r="D295" s="17"/>
      <c r="E295" s="137" t="s">
        <v>44</v>
      </c>
      <c r="F295" s="126"/>
    </row>
    <row r="296" spans="3:6">
      <c r="C296" s="32" t="s">
        <v>45</v>
      </c>
      <c r="D296" s="17"/>
      <c r="E296" s="156"/>
      <c r="F296" s="157"/>
    </row>
    <row r="297" spans="3:6">
      <c r="C297" s="32" t="s">
        <v>46</v>
      </c>
      <c r="D297" s="12"/>
      <c r="E297" s="158"/>
      <c r="F297" s="159"/>
    </row>
    <row r="298" spans="3:6">
      <c r="C298" s="32" t="s">
        <v>47</v>
      </c>
      <c r="D298" s="12"/>
      <c r="E298" s="158"/>
      <c r="F298" s="159"/>
    </row>
    <row r="299" spans="3:6">
      <c r="C299" s="32" t="s">
        <v>48</v>
      </c>
      <c r="D299" s="14"/>
      <c r="E299" s="158"/>
      <c r="F299" s="159"/>
    </row>
    <row r="300" spans="3:6" ht="60">
      <c r="C300" s="38" t="s">
        <v>49</v>
      </c>
      <c r="D300" s="17"/>
      <c r="E300" s="158"/>
      <c r="F300" s="159"/>
    </row>
    <row r="301" spans="3:6">
      <c r="C301" s="97"/>
      <c r="D301" s="98"/>
      <c r="E301" s="158"/>
      <c r="F301" s="159"/>
    </row>
    <row r="302" spans="3:6">
      <c r="C302" s="145"/>
      <c r="D302" s="146"/>
      <c r="E302" s="158"/>
      <c r="F302" s="159"/>
    </row>
    <row r="303" spans="3:6">
      <c r="C303" s="145"/>
      <c r="D303" s="146"/>
      <c r="E303" s="158"/>
      <c r="F303" s="159"/>
    </row>
    <row r="304" spans="3:6">
      <c r="C304" s="145"/>
      <c r="D304" s="146"/>
      <c r="E304" s="158"/>
      <c r="F304" s="159"/>
    </row>
    <row r="305" spans="3:6">
      <c r="C305" s="145"/>
      <c r="D305" s="146"/>
      <c r="E305" s="158"/>
      <c r="F305" s="159"/>
    </row>
    <row r="306" spans="3:6">
      <c r="C306" s="145"/>
      <c r="D306" s="146"/>
      <c r="E306" s="158"/>
      <c r="F306" s="159"/>
    </row>
    <row r="307" spans="3:6">
      <c r="C307" s="145"/>
      <c r="D307" s="146"/>
      <c r="E307" s="158"/>
      <c r="F307" s="159"/>
    </row>
    <row r="308" spans="3:6">
      <c r="C308" s="145"/>
      <c r="D308" s="146"/>
      <c r="E308" s="158"/>
      <c r="F308" s="159"/>
    </row>
    <row r="309" spans="3:6">
      <c r="C309" s="145"/>
      <c r="D309" s="146"/>
      <c r="E309" s="158"/>
      <c r="F309" s="159"/>
    </row>
    <row r="310" spans="3:6">
      <c r="C310" s="145"/>
      <c r="D310" s="146"/>
      <c r="E310" s="158"/>
      <c r="F310" s="159"/>
    </row>
    <row r="311" spans="3:6">
      <c r="C311" s="145"/>
      <c r="D311" s="146"/>
      <c r="E311" s="158"/>
      <c r="F311" s="159"/>
    </row>
    <row r="312" spans="3:6">
      <c r="C312" s="145"/>
      <c r="D312" s="146"/>
      <c r="E312" s="158"/>
      <c r="F312" s="159"/>
    </row>
    <row r="313" spans="3:6">
      <c r="C313" s="145"/>
      <c r="D313" s="146"/>
      <c r="E313" s="158"/>
      <c r="F313" s="159"/>
    </row>
    <row r="314" spans="3:6">
      <c r="C314" s="145"/>
      <c r="D314" s="146"/>
      <c r="E314" s="158"/>
      <c r="F314" s="159"/>
    </row>
    <row r="315" spans="3:6">
      <c r="C315" s="145"/>
      <c r="D315" s="146"/>
      <c r="E315" s="158"/>
      <c r="F315" s="159"/>
    </row>
    <row r="316" spans="3:6">
      <c r="C316" s="145"/>
      <c r="D316" s="146"/>
      <c r="E316" s="158"/>
      <c r="F316" s="159"/>
    </row>
    <row r="317" spans="3:6">
      <c r="C317" s="145"/>
      <c r="D317" s="146"/>
      <c r="E317" s="158"/>
      <c r="F317" s="159"/>
    </row>
    <row r="318" spans="3:6">
      <c r="C318" s="145"/>
      <c r="D318" s="146"/>
      <c r="E318" s="158"/>
      <c r="F318" s="159"/>
    </row>
    <row r="319" spans="3:6">
      <c r="C319" s="145"/>
      <c r="D319" s="146"/>
      <c r="E319" s="158"/>
      <c r="F319" s="159"/>
    </row>
    <row r="320" spans="3:6">
      <c r="C320" s="145"/>
      <c r="D320" s="146"/>
      <c r="E320" s="158"/>
      <c r="F320" s="159"/>
    </row>
    <row r="321" spans="3:6">
      <c r="C321" s="145"/>
      <c r="D321" s="146"/>
      <c r="E321" s="158"/>
      <c r="F321" s="159"/>
    </row>
    <row r="322" spans="3:6">
      <c r="C322" s="145"/>
      <c r="D322" s="146"/>
      <c r="E322" s="158"/>
      <c r="F322" s="159"/>
    </row>
    <row r="323" spans="3:6">
      <c r="C323" s="162"/>
      <c r="D323" s="163"/>
      <c r="E323" s="160"/>
      <c r="F323" s="161"/>
    </row>
    <row r="324" spans="3:6" ht="48" customHeight="1">
      <c r="C324" s="79" t="s">
        <v>50</v>
      </c>
      <c r="D324" s="80"/>
      <c r="E324" s="80"/>
      <c r="F324" s="81"/>
    </row>
    <row r="325" spans="3:6" ht="19.5" customHeight="1">
      <c r="C325" s="82" t="s">
        <v>51</v>
      </c>
      <c r="D325" s="83"/>
      <c r="E325" s="83"/>
      <c r="F325" s="84"/>
    </row>
    <row r="326" spans="3:6">
      <c r="C326" s="32" t="s">
        <v>52</v>
      </c>
      <c r="D326" s="7" t="s">
        <v>53</v>
      </c>
      <c r="E326" s="8" t="s">
        <v>54</v>
      </c>
      <c r="F326" s="39" t="s">
        <v>55</v>
      </c>
    </row>
    <row r="327" spans="3:6">
      <c r="C327" s="40"/>
      <c r="D327" s="12"/>
      <c r="E327" s="25"/>
      <c r="F327" s="41"/>
    </row>
    <row r="328" spans="3:6">
      <c r="C328" s="42"/>
      <c r="D328" s="12"/>
      <c r="E328" s="25"/>
      <c r="F328" s="43"/>
    </row>
    <row r="329" spans="3:6">
      <c r="C329" s="40"/>
      <c r="D329" s="12"/>
      <c r="E329" s="25"/>
      <c r="F329" s="41"/>
    </row>
    <row r="330" spans="3:6">
      <c r="C330" s="42"/>
      <c r="D330" s="12"/>
      <c r="E330" s="25"/>
      <c r="F330" s="43"/>
    </row>
    <row r="331" spans="3:6">
      <c r="C331" s="40"/>
      <c r="D331" s="12"/>
      <c r="E331" s="25"/>
      <c r="F331" s="41"/>
    </row>
    <row r="332" spans="3:6">
      <c r="C332" s="42"/>
      <c r="D332" s="12"/>
      <c r="E332" s="25"/>
      <c r="F332" s="43"/>
    </row>
    <row r="333" spans="3:6">
      <c r="C333" s="40"/>
      <c r="D333" s="12"/>
      <c r="E333" s="25"/>
      <c r="F333" s="41"/>
    </row>
    <row r="334" spans="3:6">
      <c r="C334" s="42"/>
      <c r="D334" s="12"/>
      <c r="E334" s="25"/>
      <c r="F334" s="43"/>
    </row>
    <row r="335" spans="3:6">
      <c r="C335" s="40"/>
      <c r="D335" s="12"/>
      <c r="E335" s="25"/>
      <c r="F335" s="41"/>
    </row>
    <row r="336" spans="3:6">
      <c r="C336" s="40"/>
      <c r="D336" s="12"/>
      <c r="E336" s="25"/>
      <c r="F336" s="43"/>
    </row>
    <row r="337" spans="3:6" ht="15.75">
      <c r="C337" s="85" t="s">
        <v>56</v>
      </c>
      <c r="D337" s="86"/>
      <c r="E337" s="87"/>
      <c r="F337" s="88"/>
    </row>
    <row r="338" spans="3:6">
      <c r="C338" s="44" t="s">
        <v>57</v>
      </c>
      <c r="D338" s="16">
        <f>SUMIFS($D$327:$D$336,$E$327:$E$336, "Secured")</f>
        <v>0</v>
      </c>
      <c r="E338" s="89"/>
      <c r="F338" s="90"/>
    </row>
    <row r="339" spans="3:6">
      <c r="C339" s="44" t="s">
        <v>58</v>
      </c>
      <c r="D339" s="16">
        <f>SUMIFS($D$327:$D$336,$E$327:$E$336, "Anticipated")</f>
        <v>0</v>
      </c>
      <c r="E339" s="89"/>
      <c r="F339" s="90"/>
    </row>
    <row r="340" spans="3:6">
      <c r="C340" s="44" t="s">
        <v>59</v>
      </c>
      <c r="D340" s="16">
        <f>SUMIFS($D$327:$D$336,$E$327:$E$336, "Proposed")</f>
        <v>0</v>
      </c>
      <c r="E340" s="89"/>
      <c r="F340" s="90"/>
    </row>
    <row r="341" spans="3:6">
      <c r="C341" s="44" t="s">
        <v>60</v>
      </c>
      <c r="D341" s="16">
        <f>SUM(D338:D340)</f>
        <v>0</v>
      </c>
      <c r="E341" s="89"/>
      <c r="F341" s="90"/>
    </row>
    <row r="342" spans="3:6">
      <c r="C342" s="44" t="s">
        <v>61</v>
      </c>
      <c r="D342" s="16">
        <f>D7</f>
        <v>0</v>
      </c>
      <c r="E342" s="89"/>
      <c r="F342" s="90"/>
    </row>
    <row r="343" spans="3:6">
      <c r="C343" s="44" t="s">
        <v>62</v>
      </c>
      <c r="D343" s="78" t="str">
        <f>IFERROR(D341/D342,"-")</f>
        <v>-</v>
      </c>
      <c r="E343" s="89"/>
      <c r="F343" s="90"/>
    </row>
    <row r="344" spans="3:6">
      <c r="C344" s="93" t="s">
        <v>63</v>
      </c>
      <c r="D344" s="94"/>
      <c r="E344" s="89"/>
      <c r="F344" s="90"/>
    </row>
    <row r="345" spans="3:6">
      <c r="C345" s="95"/>
      <c r="D345" s="96"/>
      <c r="E345" s="91"/>
      <c r="F345" s="92"/>
    </row>
    <row r="346" spans="3:6" ht="15.75">
      <c r="C346" s="134" t="s">
        <v>64</v>
      </c>
      <c r="D346" s="80"/>
      <c r="E346" s="80"/>
      <c r="F346" s="112"/>
    </row>
    <row r="347" spans="3:6" ht="15.75">
      <c r="C347" s="85" t="s">
        <v>65</v>
      </c>
      <c r="D347" s="86"/>
      <c r="E347" s="87"/>
      <c r="F347" s="88"/>
    </row>
    <row r="348" spans="3:6">
      <c r="C348" s="32" t="s">
        <v>66</v>
      </c>
      <c r="D348" s="10">
        <f>D7</f>
        <v>0</v>
      </c>
      <c r="E348" s="89"/>
      <c r="F348" s="90"/>
    </row>
    <row r="349" spans="3:6">
      <c r="C349" s="34" t="s">
        <v>67</v>
      </c>
      <c r="D349" s="10">
        <f>D341</f>
        <v>0</v>
      </c>
      <c r="E349" s="89"/>
      <c r="F349" s="90"/>
    </row>
    <row r="350" spans="3:6" ht="15.75">
      <c r="C350" s="35" t="s">
        <v>68</v>
      </c>
      <c r="D350" s="3"/>
      <c r="E350" s="89"/>
      <c r="F350" s="90"/>
    </row>
    <row r="351" spans="3:6">
      <c r="C351" s="36" t="s">
        <v>69</v>
      </c>
      <c r="D351" s="17"/>
      <c r="E351" s="89"/>
      <c r="F351" s="90"/>
    </row>
    <row r="352" spans="3:6">
      <c r="C352" s="37" t="s">
        <v>70</v>
      </c>
      <c r="D352" s="17"/>
      <c r="E352" s="89"/>
      <c r="F352" s="90"/>
    </row>
    <row r="353" spans="3:6">
      <c r="C353" s="32" t="s">
        <v>71</v>
      </c>
      <c r="D353" s="13"/>
      <c r="E353" s="89"/>
      <c r="F353" s="90"/>
    </row>
    <row r="354" spans="3:6">
      <c r="C354" s="34" t="s">
        <v>72</v>
      </c>
      <c r="D354" s="9">
        <f>D353*DollarsPerKWH_Residential</f>
        <v>0</v>
      </c>
      <c r="E354" s="89"/>
      <c r="F354" s="90"/>
    </row>
    <row r="355" spans="3:6">
      <c r="C355" s="32" t="s">
        <v>73</v>
      </c>
      <c r="D355" s="13"/>
      <c r="E355" s="89"/>
      <c r="F355" s="90"/>
    </row>
    <row r="356" spans="3:6">
      <c r="C356" s="34" t="s">
        <v>74</v>
      </c>
      <c r="D356" s="9">
        <f>D355*DollarsPerTherm_Gas</f>
        <v>0</v>
      </c>
      <c r="E356" s="89"/>
      <c r="F356" s="90"/>
    </row>
    <row r="357" spans="3:6">
      <c r="C357" s="73" t="s">
        <v>75</v>
      </c>
      <c r="D357" s="13"/>
      <c r="E357" s="89"/>
      <c r="F357" s="90"/>
    </row>
    <row r="358" spans="3:6">
      <c r="C358" s="74" t="s">
        <v>76</v>
      </c>
      <c r="D358" s="9">
        <f>D357*DollarsPerGallon_Propane</f>
        <v>0</v>
      </c>
      <c r="E358" s="89"/>
      <c r="F358" s="90"/>
    </row>
    <row r="359" spans="3:6">
      <c r="C359" s="73" t="s">
        <v>77</v>
      </c>
      <c r="D359" s="13"/>
      <c r="E359" s="89"/>
      <c r="F359" s="90"/>
    </row>
    <row r="360" spans="3:6">
      <c r="C360" s="74" t="s">
        <v>78</v>
      </c>
      <c r="D360" s="9">
        <f>D359*DollarsPerGallon_Oil</f>
        <v>0</v>
      </c>
      <c r="E360" s="89"/>
      <c r="F360" s="90"/>
    </row>
    <row r="361" spans="3:6" ht="15.75">
      <c r="C361" s="35" t="s">
        <v>79</v>
      </c>
      <c r="D361" s="3"/>
      <c r="E361" s="89"/>
      <c r="F361" s="90"/>
    </row>
    <row r="362" spans="3:6">
      <c r="C362" s="32" t="s">
        <v>80</v>
      </c>
      <c r="D362" s="10">
        <f>D354+D356+D358+D360</f>
        <v>0</v>
      </c>
      <c r="E362" s="89"/>
      <c r="F362" s="90"/>
    </row>
    <row r="363" spans="3:6">
      <c r="C363" s="32" t="s">
        <v>81</v>
      </c>
      <c r="D363" s="75" t="str">
        <f>IFERROR(D7/D362,"-")</f>
        <v>-</v>
      </c>
      <c r="E363" s="154"/>
      <c r="F363" s="155"/>
    </row>
    <row r="364" spans="3:6" ht="32.25" customHeight="1">
      <c r="C364" s="152" t="s">
        <v>82</v>
      </c>
      <c r="D364" s="125"/>
      <c r="E364" s="125"/>
      <c r="F364" s="126"/>
    </row>
    <row r="365" spans="3:6">
      <c r="C365" s="127"/>
      <c r="D365" s="128"/>
      <c r="E365" s="128"/>
      <c r="F365" s="129"/>
    </row>
    <row r="366" spans="3:6">
      <c r="C366" s="130"/>
      <c r="D366" s="131"/>
      <c r="E366" s="131"/>
      <c r="F366" s="104"/>
    </row>
    <row r="367" spans="3:6">
      <c r="C367" s="130"/>
      <c r="D367" s="131"/>
      <c r="E367" s="131"/>
      <c r="F367" s="104"/>
    </row>
    <row r="368" spans="3:6">
      <c r="C368" s="130"/>
      <c r="D368" s="131"/>
      <c r="E368" s="131"/>
      <c r="F368" s="104"/>
    </row>
    <row r="369" spans="3:6">
      <c r="C369" s="130"/>
      <c r="D369" s="131"/>
      <c r="E369" s="131"/>
      <c r="F369" s="104"/>
    </row>
    <row r="370" spans="3:6">
      <c r="C370" s="130"/>
      <c r="D370" s="131"/>
      <c r="E370" s="131"/>
      <c r="F370" s="104"/>
    </row>
    <row r="371" spans="3:6">
      <c r="C371" s="130"/>
      <c r="D371" s="131"/>
      <c r="E371" s="131"/>
      <c r="F371" s="104"/>
    </row>
    <row r="372" spans="3:6">
      <c r="C372" s="130"/>
      <c r="D372" s="131"/>
      <c r="E372" s="131"/>
      <c r="F372" s="104"/>
    </row>
    <row r="373" spans="3:6">
      <c r="C373" s="130"/>
      <c r="D373" s="131"/>
      <c r="E373" s="131"/>
      <c r="F373" s="104"/>
    </row>
    <row r="374" spans="3:6">
      <c r="C374" s="130"/>
      <c r="D374" s="131"/>
      <c r="E374" s="131"/>
      <c r="F374" s="104"/>
    </row>
    <row r="375" spans="3:6">
      <c r="C375" s="130"/>
      <c r="D375" s="131"/>
      <c r="E375" s="131"/>
      <c r="F375" s="104"/>
    </row>
    <row r="376" spans="3:6">
      <c r="C376" s="130"/>
      <c r="D376" s="131"/>
      <c r="E376" s="131"/>
      <c r="F376" s="104"/>
    </row>
    <row r="377" spans="3:6">
      <c r="C377" s="130"/>
      <c r="D377" s="131"/>
      <c r="E377" s="131"/>
      <c r="F377" s="104"/>
    </row>
    <row r="378" spans="3:6">
      <c r="C378" s="130"/>
      <c r="D378" s="131"/>
      <c r="E378" s="131"/>
      <c r="F378" s="104"/>
    </row>
    <row r="379" spans="3:6">
      <c r="C379" s="130"/>
      <c r="D379" s="131"/>
      <c r="E379" s="131"/>
      <c r="F379" s="104"/>
    </row>
    <row r="380" spans="3:6">
      <c r="C380" s="130"/>
      <c r="D380" s="131"/>
      <c r="E380" s="131"/>
      <c r="F380" s="104"/>
    </row>
    <row r="381" spans="3:6">
      <c r="C381" s="130"/>
      <c r="D381" s="131"/>
      <c r="E381" s="131"/>
      <c r="F381" s="104"/>
    </row>
    <row r="382" spans="3:6">
      <c r="C382" s="130"/>
      <c r="D382" s="131"/>
      <c r="E382" s="131"/>
      <c r="F382" s="104"/>
    </row>
    <row r="383" spans="3:6">
      <c r="C383" s="130"/>
      <c r="D383" s="131"/>
      <c r="E383" s="131"/>
      <c r="F383" s="104"/>
    </row>
    <row r="384" spans="3:6">
      <c r="C384" s="130"/>
      <c r="D384" s="131"/>
      <c r="E384" s="131"/>
      <c r="F384" s="104"/>
    </row>
    <row r="385" spans="1:6">
      <c r="C385" s="130"/>
      <c r="D385" s="131"/>
      <c r="E385" s="131"/>
      <c r="F385" s="104"/>
    </row>
    <row r="386" spans="1:6">
      <c r="C386" s="130"/>
      <c r="D386" s="131"/>
      <c r="E386" s="131"/>
      <c r="F386" s="104"/>
    </row>
    <row r="387" spans="1:6">
      <c r="C387" s="132"/>
      <c r="D387" s="133"/>
      <c r="E387" s="133"/>
      <c r="F387" s="106"/>
    </row>
    <row r="388" spans="1:6" ht="15.75">
      <c r="C388" s="195" t="s">
        <v>83</v>
      </c>
      <c r="D388" s="196"/>
      <c r="E388" s="196"/>
      <c r="F388" s="197"/>
    </row>
    <row r="389" spans="1:6" ht="15.75">
      <c r="C389" s="85" t="s">
        <v>84</v>
      </c>
      <c r="D389" s="86"/>
      <c r="E389" s="198"/>
      <c r="F389" s="199"/>
    </row>
    <row r="390" spans="1:6">
      <c r="C390" s="32" t="s">
        <v>85</v>
      </c>
      <c r="D390" s="76">
        <f>D353*kgCO2ePerKWH</f>
        <v>0</v>
      </c>
      <c r="E390" s="198"/>
      <c r="F390" s="199"/>
    </row>
    <row r="391" spans="1:6">
      <c r="C391" s="32" t="s">
        <v>86</v>
      </c>
      <c r="D391" s="76">
        <f>D355*kgCO2ePerTherm_Gas</f>
        <v>0</v>
      </c>
      <c r="E391" s="198"/>
      <c r="F391" s="199"/>
    </row>
    <row r="392" spans="1:6">
      <c r="C392" s="32" t="s">
        <v>87</v>
      </c>
      <c r="D392" s="76">
        <f>D357*kgCO2ePerGallon_Propane</f>
        <v>0</v>
      </c>
      <c r="E392" s="198"/>
      <c r="F392" s="199"/>
    </row>
    <row r="393" spans="1:6">
      <c r="C393" s="32" t="s">
        <v>88</v>
      </c>
      <c r="D393" s="76">
        <f>D359*kgCO2ePerGallon_Oil</f>
        <v>0</v>
      </c>
      <c r="E393" s="198"/>
      <c r="F393" s="199"/>
    </row>
    <row r="394" spans="1:6">
      <c r="C394" s="46" t="s">
        <v>89</v>
      </c>
      <c r="D394" s="77" t="str">
        <f>IF($D$7=0, "-",SUM(D390:D393)/$D$7)</f>
        <v>-</v>
      </c>
      <c r="E394" s="198"/>
      <c r="F394" s="199"/>
    </row>
    <row r="395" spans="1:6" ht="15.75">
      <c r="A395" s="6"/>
      <c r="B395" t="s">
        <v>90</v>
      </c>
      <c r="C395" s="195" t="s">
        <v>91</v>
      </c>
      <c r="D395" s="196"/>
      <c r="E395" s="196"/>
      <c r="F395" s="197"/>
    </row>
    <row r="396" spans="1:6">
      <c r="A396" s="6"/>
      <c r="B396" t="s">
        <v>90</v>
      </c>
      <c r="C396" s="203" t="s">
        <v>92</v>
      </c>
      <c r="D396" s="204"/>
      <c r="E396" s="204"/>
      <c r="F396" s="205"/>
    </row>
    <row r="397" spans="1:6">
      <c r="A397" s="6"/>
      <c r="B397" t="s">
        <v>90</v>
      </c>
      <c r="C397" s="203"/>
      <c r="D397" s="204"/>
      <c r="E397" s="204"/>
      <c r="F397" s="205"/>
    </row>
    <row r="398" spans="1:6">
      <c r="A398" s="6"/>
      <c r="B398" t="s">
        <v>90</v>
      </c>
      <c r="C398" s="203"/>
      <c r="D398" s="204"/>
      <c r="E398" s="204"/>
      <c r="F398" s="205"/>
    </row>
    <row r="399" spans="1:6">
      <c r="A399" s="1"/>
      <c r="B399" t="s">
        <v>90</v>
      </c>
      <c r="C399" s="203"/>
      <c r="D399" s="204"/>
      <c r="E399" s="204"/>
      <c r="F399" s="205"/>
    </row>
    <row r="400" spans="1:6">
      <c r="A400" s="1"/>
      <c r="B400" t="s">
        <v>90</v>
      </c>
      <c r="C400" s="212" t="s">
        <v>93</v>
      </c>
      <c r="D400" s="213"/>
      <c r="E400" s="213"/>
      <c r="F400" s="214"/>
    </row>
    <row r="401" spans="1:6">
      <c r="A401" s="1"/>
      <c r="B401" t="s">
        <v>90</v>
      </c>
      <c r="C401" s="212"/>
      <c r="D401" s="213"/>
      <c r="E401" s="213"/>
      <c r="F401" s="214"/>
    </row>
    <row r="402" spans="1:6">
      <c r="A402" s="1"/>
      <c r="B402" t="s">
        <v>90</v>
      </c>
      <c r="C402" s="212"/>
      <c r="D402" s="213"/>
      <c r="E402" s="213"/>
      <c r="F402" s="214"/>
    </row>
    <row r="403" spans="1:6">
      <c r="A403" s="1"/>
      <c r="B403" t="s">
        <v>90</v>
      </c>
      <c r="C403" s="212"/>
      <c r="D403" s="213"/>
      <c r="E403" s="213"/>
      <c r="F403" s="214"/>
    </row>
    <row r="404" spans="1:6">
      <c r="A404" s="2"/>
      <c r="B404" t="s">
        <v>90</v>
      </c>
      <c r="C404" s="212"/>
      <c r="D404" s="213"/>
      <c r="E404" s="213"/>
      <c r="F404" s="214"/>
    </row>
    <row r="405" spans="1:6">
      <c r="A405" s="2"/>
      <c r="B405" t="s">
        <v>90</v>
      </c>
      <c r="C405" s="212" t="s">
        <v>94</v>
      </c>
      <c r="D405" s="213"/>
      <c r="E405" s="213"/>
      <c r="F405" s="214"/>
    </row>
    <row r="406" spans="1:6">
      <c r="A406" s="2"/>
      <c r="B406" t="s">
        <v>90</v>
      </c>
      <c r="C406" s="212"/>
      <c r="D406" s="213"/>
      <c r="E406" s="213"/>
      <c r="F406" s="214"/>
    </row>
    <row r="407" spans="1:6">
      <c r="A407" s="2"/>
      <c r="B407" t="s">
        <v>90</v>
      </c>
      <c r="C407" s="212"/>
      <c r="D407" s="213"/>
      <c r="E407" s="213"/>
      <c r="F407" s="214"/>
    </row>
    <row r="408" spans="1:6">
      <c r="A408" s="2"/>
      <c r="B408" t="s">
        <v>90</v>
      </c>
      <c r="C408" s="212"/>
      <c r="D408" s="213"/>
      <c r="E408" s="213"/>
      <c r="F408" s="214"/>
    </row>
    <row r="409" spans="1:6">
      <c r="A409" s="1"/>
      <c r="B409" t="s">
        <v>90</v>
      </c>
      <c r="C409" s="212" t="s">
        <v>95</v>
      </c>
      <c r="D409" s="213"/>
      <c r="E409" s="213"/>
      <c r="F409" s="214"/>
    </row>
    <row r="410" spans="1:6">
      <c r="A410" s="1"/>
      <c r="B410" t="s">
        <v>90</v>
      </c>
      <c r="C410" s="200" t="s">
        <v>96</v>
      </c>
      <c r="D410" s="201"/>
      <c r="E410" s="201"/>
      <c r="F410" s="202"/>
    </row>
    <row r="411" spans="1:6" ht="15.75">
      <c r="C411" s="174" t="s">
        <v>97</v>
      </c>
      <c r="D411" s="175"/>
      <c r="E411" s="175"/>
      <c r="F411" s="176"/>
    </row>
    <row r="412" spans="1:6" ht="63">
      <c r="C412" s="28" t="s">
        <v>98</v>
      </c>
      <c r="D412" s="27" t="s">
        <v>99</v>
      </c>
      <c r="E412" s="27" t="s">
        <v>100</v>
      </c>
      <c r="F412" s="29" t="s">
        <v>101</v>
      </c>
    </row>
    <row r="413" spans="1:6" ht="18.75" customHeight="1">
      <c r="C413" s="177" t="s">
        <v>102</v>
      </c>
      <c r="D413" s="178"/>
      <c r="E413" s="178"/>
      <c r="F413" s="179"/>
    </row>
    <row r="414" spans="1:6" ht="45">
      <c r="C414" s="67" t="s">
        <v>103</v>
      </c>
      <c r="D414" s="70"/>
      <c r="E414" s="68" t="s">
        <v>104</v>
      </c>
      <c r="F414" s="30">
        <f>D414*4050</f>
        <v>0</v>
      </c>
    </row>
    <row r="415" spans="1:6">
      <c r="C415" s="177" t="s">
        <v>105</v>
      </c>
      <c r="D415" s="178"/>
      <c r="E415" s="178"/>
      <c r="F415" s="179"/>
    </row>
    <row r="416" spans="1:6" ht="30">
      <c r="C416" s="67" t="s">
        <v>106</v>
      </c>
      <c r="D416" s="70"/>
      <c r="E416" s="68" t="s">
        <v>107</v>
      </c>
      <c r="F416" s="30">
        <f>D416*1170</f>
        <v>0</v>
      </c>
    </row>
    <row r="417" spans="3:6" ht="30">
      <c r="C417" s="67" t="s">
        <v>108</v>
      </c>
      <c r="D417" s="70"/>
      <c r="E417" s="68" t="s">
        <v>109</v>
      </c>
      <c r="F417" s="30">
        <f>D417*425</f>
        <v>0</v>
      </c>
    </row>
    <row r="418" spans="3:6">
      <c r="C418" s="177" t="s">
        <v>110</v>
      </c>
      <c r="D418" s="178"/>
      <c r="E418" s="178"/>
      <c r="F418" s="179"/>
    </row>
    <row r="419" spans="3:6" ht="30">
      <c r="C419" s="67" t="s">
        <v>111</v>
      </c>
      <c r="D419" s="71"/>
      <c r="E419" s="69" t="s">
        <v>112</v>
      </c>
      <c r="F419" s="30">
        <f>D419*160</f>
        <v>0</v>
      </c>
    </row>
    <row r="420" spans="3:6" ht="30">
      <c r="C420" s="67" t="s">
        <v>113</v>
      </c>
      <c r="D420" s="72"/>
      <c r="E420" s="69" t="s">
        <v>114</v>
      </c>
      <c r="F420" s="30">
        <f>D420*100</f>
        <v>0</v>
      </c>
    </row>
    <row r="421" spans="3:6" ht="30">
      <c r="C421" s="67" t="s">
        <v>115</v>
      </c>
      <c r="D421" s="72"/>
      <c r="E421" s="69" t="s">
        <v>116</v>
      </c>
      <c r="F421" s="30">
        <f>D421*40</f>
        <v>0</v>
      </c>
    </row>
    <row r="422" spans="3:6" ht="30">
      <c r="C422" s="67" t="s">
        <v>117</v>
      </c>
      <c r="D422" s="72"/>
      <c r="E422" s="69" t="s">
        <v>118</v>
      </c>
      <c r="F422" s="30">
        <f>D422*45</f>
        <v>0</v>
      </c>
    </row>
    <row r="423" spans="3:6">
      <c r="C423" s="177" t="s">
        <v>119</v>
      </c>
      <c r="D423" s="178"/>
      <c r="E423" s="178"/>
      <c r="F423" s="179"/>
    </row>
    <row r="424" spans="3:6">
      <c r="C424" s="183" t="s">
        <v>120</v>
      </c>
      <c r="D424" s="184"/>
      <c r="E424" s="184"/>
      <c r="F424" s="185"/>
    </row>
    <row r="425" spans="3:6" ht="62.25" customHeight="1">
      <c r="C425" s="166" t="s">
        <v>121</v>
      </c>
      <c r="D425" s="167"/>
      <c r="E425" s="167"/>
      <c r="F425" s="168"/>
    </row>
  </sheetData>
  <sheetProtection formatRows="0"/>
  <protectedRanges>
    <protectedRange sqref="D7 D10:E10 C24 C124 E152 D153:D157" name="Range1"/>
    <protectedRange sqref="D271:D272 C176 C274 C261 D174 D189 C191 C230 D247:D248 C250" name="Range2"/>
    <protectedRange sqref="D295:D300 E296 C327:F336 D359 C365 D414 D416:D417 D419:D422 D357 D351:D353 D355" name="Range3"/>
  </protectedRanges>
  <mergeCells count="74">
    <mergeCell ref="C11:D20"/>
    <mergeCell ref="E10:F20"/>
    <mergeCell ref="C400:F404"/>
    <mergeCell ref="C405:F408"/>
    <mergeCell ref="C409:F409"/>
    <mergeCell ref="C344:D345"/>
    <mergeCell ref="C270:D270"/>
    <mergeCell ref="E270:F272"/>
    <mergeCell ref="C273:F273"/>
    <mergeCell ref="C274:F293"/>
    <mergeCell ref="C294:F294"/>
    <mergeCell ref="C269:F269"/>
    <mergeCell ref="C23:F23"/>
    <mergeCell ref="C24:F122"/>
    <mergeCell ref="C123:F123"/>
    <mergeCell ref="C124:F149"/>
    <mergeCell ref="C2:F2"/>
    <mergeCell ref="C3:F3"/>
    <mergeCell ref="C4:F4"/>
    <mergeCell ref="C395:F395"/>
    <mergeCell ref="C396:F399"/>
    <mergeCell ref="C346:F346"/>
    <mergeCell ref="C347:D347"/>
    <mergeCell ref="E347:F363"/>
    <mergeCell ref="C364:F364"/>
    <mergeCell ref="C365:F387"/>
    <mergeCell ref="E295:F295"/>
    <mergeCell ref="E296:F323"/>
    <mergeCell ref="C301:D323"/>
    <mergeCell ref="C325:F325"/>
    <mergeCell ref="C337:D337"/>
    <mergeCell ref="E337:F345"/>
    <mergeCell ref="C424:F424"/>
    <mergeCell ref="C5:F5"/>
    <mergeCell ref="C6:D6"/>
    <mergeCell ref="E6:F7"/>
    <mergeCell ref="C21:F21"/>
    <mergeCell ref="C22:F22"/>
    <mergeCell ref="C8:F8"/>
    <mergeCell ref="C9:D9"/>
    <mergeCell ref="E9:F9"/>
    <mergeCell ref="C150:F150"/>
    <mergeCell ref="C151:D151"/>
    <mergeCell ref="E151:F151"/>
    <mergeCell ref="C388:F388"/>
    <mergeCell ref="C389:D389"/>
    <mergeCell ref="E389:F394"/>
    <mergeCell ref="C410:F410"/>
    <mergeCell ref="C425:F425"/>
    <mergeCell ref="C324:F324"/>
    <mergeCell ref="E152:F172"/>
    <mergeCell ref="C158:D162"/>
    <mergeCell ref="C163:D172"/>
    <mergeCell ref="C173:F173"/>
    <mergeCell ref="E174:F174"/>
    <mergeCell ref="C175:F175"/>
    <mergeCell ref="C176:F187"/>
    <mergeCell ref="C411:F411"/>
    <mergeCell ref="C423:F423"/>
    <mergeCell ref="C413:F413"/>
    <mergeCell ref="C415:F415"/>
    <mergeCell ref="C418:F418"/>
    <mergeCell ref="C188:F188"/>
    <mergeCell ref="C261:F268"/>
    <mergeCell ref="E189:F189"/>
    <mergeCell ref="C190:F190"/>
    <mergeCell ref="C191:F228"/>
    <mergeCell ref="C229:F229"/>
    <mergeCell ref="C230:F245"/>
    <mergeCell ref="C246:D246"/>
    <mergeCell ref="C249:F249"/>
    <mergeCell ref="C250:F259"/>
    <mergeCell ref="E246:F246"/>
    <mergeCell ref="C260:F260"/>
  </mergeCells>
  <dataValidations count="6">
    <dataValidation allowBlank="1" showInputMessage="1" showErrorMessage="1" sqref="C21:F21 D353:D354" xr:uid="{BFD5E49D-7E17-4C47-ABE0-EB533639B0F6}"/>
    <dataValidation type="list" allowBlank="1" showInputMessage="1" showErrorMessage="1" sqref="D189 D247:D248 D271:D272 D295:D296 D300 D351:D352 D10" xr:uid="{CC2EEF36-818B-4947-B9AD-5038335064C6}">
      <formula1>YesNo</formula1>
    </dataValidation>
    <dataValidation operator="greaterThanOrEqual" allowBlank="1" showInputMessage="1" showErrorMessage="1" sqref="C327:D336 F326:F336" xr:uid="{C4ED87BA-FDAA-4626-B753-01E2E362AC1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95A501B-3CEA-48FD-A5D9-C140D251C532}"/>
    <dataValidation type="list" allowBlank="1" showInputMessage="1" showErrorMessage="1" sqref="F326" xr:uid="{09A9EEE0-CB63-488F-A9D8-8122D3128364}">
      <formula1>Lever_Status</formula1>
    </dataValidation>
    <dataValidation type="list" operator="greaterThanOrEqual" allowBlank="1" showInputMessage="1" showErrorMessage="1" sqref="E327:E336" xr:uid="{0BEC543B-65F2-42AD-924F-0A122E61BCA2}">
      <formula1>LeveragedStatus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E2BB-4FD7-4F54-A246-C467C1C65CE1}">
  <sheetPr>
    <tabColor rgb="FF92D050"/>
  </sheetPr>
  <dimension ref="A2:F425"/>
  <sheetViews>
    <sheetView topLeftCell="A312" workbookViewId="0">
      <selection activeCell="C324" sqref="C324:F324"/>
    </sheetView>
  </sheetViews>
  <sheetFormatPr defaultRowHeight="15"/>
  <cols>
    <col min="2" max="2" width="0" hidden="1" customWidth="1"/>
    <col min="3" max="3" width="50.5703125" customWidth="1"/>
    <col min="4" max="4" width="24.42578125" customWidth="1"/>
    <col min="5" max="6" width="65" customWidth="1"/>
  </cols>
  <sheetData>
    <row r="2" spans="3:6">
      <c r="C2" s="261" t="s">
        <v>0</v>
      </c>
      <c r="D2" s="262"/>
      <c r="E2" s="262"/>
      <c r="F2" s="263"/>
    </row>
    <row r="3" spans="3:6">
      <c r="C3" s="264" t="s">
        <v>1</v>
      </c>
      <c r="D3" s="265"/>
      <c r="E3" s="265"/>
      <c r="F3" s="266"/>
    </row>
    <row r="4" spans="3:6">
      <c r="C4" s="267" t="s">
        <v>2</v>
      </c>
      <c r="D4" s="268"/>
      <c r="E4" s="268"/>
      <c r="F4" s="269"/>
    </row>
    <row r="5" spans="3:6" ht="15.75">
      <c r="C5" s="180" t="s">
        <v>3</v>
      </c>
      <c r="D5" s="181"/>
      <c r="E5" s="181"/>
      <c r="F5" s="182"/>
    </row>
    <row r="6" spans="3:6" ht="15.75">
      <c r="C6" s="186" t="s">
        <v>4</v>
      </c>
      <c r="D6" s="187"/>
      <c r="E6" s="188"/>
      <c r="F6" s="88"/>
    </row>
    <row r="7" spans="3:6">
      <c r="C7" s="34" t="s">
        <v>122</v>
      </c>
      <c r="D7" s="60"/>
      <c r="E7" s="217"/>
      <c r="F7" s="90"/>
    </row>
    <row r="8" spans="3:6" ht="35.25" customHeight="1">
      <c r="C8" s="218" t="s">
        <v>6</v>
      </c>
      <c r="D8" s="181"/>
      <c r="E8" s="181"/>
      <c r="F8" s="182"/>
    </row>
    <row r="9" spans="3:6" ht="30.75" customHeight="1">
      <c r="C9" s="31" t="s">
        <v>123</v>
      </c>
      <c r="D9" s="26"/>
      <c r="E9" s="137" t="s">
        <v>8</v>
      </c>
      <c r="F9" s="126"/>
    </row>
    <row r="10" spans="3:6">
      <c r="C10" s="32" t="s">
        <v>124</v>
      </c>
      <c r="D10" s="17"/>
      <c r="E10" s="128"/>
      <c r="F10" s="129"/>
    </row>
    <row r="11" spans="3:6">
      <c r="C11" s="44" t="s">
        <v>125</v>
      </c>
      <c r="D11" s="17"/>
      <c r="E11" s="131"/>
      <c r="F11" s="104"/>
    </row>
    <row r="12" spans="3:6">
      <c r="C12" s="44" t="s">
        <v>126</v>
      </c>
      <c r="D12" s="17"/>
      <c r="E12" s="131"/>
      <c r="F12" s="104"/>
    </row>
    <row r="13" spans="3:6">
      <c r="C13" s="44" t="s">
        <v>127</v>
      </c>
      <c r="D13" s="17"/>
      <c r="E13" s="131"/>
      <c r="F13" s="104"/>
    </row>
    <row r="14" spans="3:6">
      <c r="C14" s="44" t="s">
        <v>128</v>
      </c>
      <c r="D14" s="17"/>
      <c r="E14" s="131"/>
      <c r="F14" s="104"/>
    </row>
    <row r="15" spans="3:6">
      <c r="C15" s="44" t="s">
        <v>129</v>
      </c>
      <c r="D15" s="17"/>
      <c r="E15" s="131"/>
      <c r="F15" s="104"/>
    </row>
    <row r="16" spans="3:6">
      <c r="C16" s="44" t="s">
        <v>130</v>
      </c>
      <c r="D16" s="17"/>
      <c r="E16" s="131"/>
      <c r="F16" s="104"/>
    </row>
    <row r="17" spans="3:6">
      <c r="C17" s="215"/>
      <c r="D17" s="216"/>
      <c r="E17" s="131"/>
      <c r="F17" s="104"/>
    </row>
    <row r="18" spans="3:6">
      <c r="C18" s="208"/>
      <c r="D18" s="209"/>
      <c r="E18" s="131"/>
      <c r="F18" s="104"/>
    </row>
    <row r="19" spans="3:6">
      <c r="C19" s="208"/>
      <c r="D19" s="209"/>
      <c r="E19" s="131"/>
      <c r="F19" s="104"/>
    </row>
    <row r="20" spans="3:6">
      <c r="C20" s="210"/>
      <c r="D20" s="211"/>
      <c r="E20" s="133"/>
      <c r="F20" s="106"/>
    </row>
    <row r="21" spans="3:6" ht="18">
      <c r="C21" s="113" t="s">
        <v>10</v>
      </c>
      <c r="D21" s="114"/>
      <c r="E21" s="114"/>
      <c r="F21" s="115"/>
    </row>
    <row r="22" spans="3:6" ht="26.25">
      <c r="C22" s="190" t="s">
        <v>11</v>
      </c>
      <c r="D22" s="191"/>
      <c r="E22" s="191"/>
      <c r="F22" s="192"/>
    </row>
    <row r="23" spans="3:6" ht="48" customHeight="1">
      <c r="C23" s="124" t="s">
        <v>12</v>
      </c>
      <c r="D23" s="125"/>
      <c r="E23" s="125"/>
      <c r="F23" s="126"/>
    </row>
    <row r="24" spans="3:6">
      <c r="C24" s="127"/>
      <c r="D24" s="128"/>
      <c r="E24" s="128"/>
      <c r="F24" s="129"/>
    </row>
    <row r="25" spans="3:6">
      <c r="C25" s="130"/>
      <c r="D25" s="131"/>
      <c r="E25" s="131"/>
      <c r="F25" s="104"/>
    </row>
    <row r="26" spans="3:6">
      <c r="C26" s="130"/>
      <c r="D26" s="131"/>
      <c r="E26" s="131"/>
      <c r="F26" s="104"/>
    </row>
    <row r="27" spans="3:6">
      <c r="C27" s="130"/>
      <c r="D27" s="131"/>
      <c r="E27" s="131"/>
      <c r="F27" s="104"/>
    </row>
    <row r="28" spans="3:6">
      <c r="C28" s="130"/>
      <c r="D28" s="131"/>
      <c r="E28" s="131"/>
      <c r="F28" s="104"/>
    </row>
    <row r="29" spans="3:6">
      <c r="C29" s="130"/>
      <c r="D29" s="131"/>
      <c r="E29" s="131"/>
      <c r="F29" s="104"/>
    </row>
    <row r="30" spans="3:6">
      <c r="C30" s="130"/>
      <c r="D30" s="131"/>
      <c r="E30" s="131"/>
      <c r="F30" s="104"/>
    </row>
    <row r="31" spans="3:6">
      <c r="C31" s="130"/>
      <c r="D31" s="131"/>
      <c r="E31" s="131"/>
      <c r="F31" s="104"/>
    </row>
    <row r="32" spans="3:6">
      <c r="C32" s="130"/>
      <c r="D32" s="131"/>
      <c r="E32" s="131"/>
      <c r="F32" s="104"/>
    </row>
    <row r="33" spans="3:6">
      <c r="C33" s="130"/>
      <c r="D33" s="131"/>
      <c r="E33" s="131"/>
      <c r="F33" s="104"/>
    </row>
    <row r="34" spans="3:6">
      <c r="C34" s="130"/>
      <c r="D34" s="131"/>
      <c r="E34" s="131"/>
      <c r="F34" s="104"/>
    </row>
    <row r="35" spans="3:6">
      <c r="C35" s="130"/>
      <c r="D35" s="131"/>
      <c r="E35" s="131"/>
      <c r="F35" s="104"/>
    </row>
    <row r="36" spans="3:6">
      <c r="C36" s="130"/>
      <c r="D36" s="131"/>
      <c r="E36" s="131"/>
      <c r="F36" s="104"/>
    </row>
    <row r="37" spans="3:6">
      <c r="C37" s="130"/>
      <c r="D37" s="131"/>
      <c r="E37" s="131"/>
      <c r="F37" s="104"/>
    </row>
    <row r="38" spans="3:6">
      <c r="C38" s="130"/>
      <c r="D38" s="131"/>
      <c r="E38" s="131"/>
      <c r="F38" s="104"/>
    </row>
    <row r="39" spans="3:6">
      <c r="C39" s="130"/>
      <c r="D39" s="131"/>
      <c r="E39" s="131"/>
      <c r="F39" s="104"/>
    </row>
    <row r="40" spans="3:6">
      <c r="C40" s="130"/>
      <c r="D40" s="131"/>
      <c r="E40" s="131"/>
      <c r="F40" s="104"/>
    </row>
    <row r="41" spans="3:6">
      <c r="C41" s="130"/>
      <c r="D41" s="131"/>
      <c r="E41" s="131"/>
      <c r="F41" s="104"/>
    </row>
    <row r="42" spans="3:6">
      <c r="C42" s="130"/>
      <c r="D42" s="131"/>
      <c r="E42" s="131"/>
      <c r="F42" s="104"/>
    </row>
    <row r="43" spans="3:6">
      <c r="C43" s="130"/>
      <c r="D43" s="131"/>
      <c r="E43" s="131"/>
      <c r="F43" s="104"/>
    </row>
    <row r="44" spans="3:6">
      <c r="C44" s="130"/>
      <c r="D44" s="131"/>
      <c r="E44" s="131"/>
      <c r="F44" s="104"/>
    </row>
    <row r="45" spans="3:6">
      <c r="C45" s="130"/>
      <c r="D45" s="131"/>
      <c r="E45" s="131"/>
      <c r="F45" s="104"/>
    </row>
    <row r="46" spans="3:6">
      <c r="C46" s="130"/>
      <c r="D46" s="131"/>
      <c r="E46" s="131"/>
      <c r="F46" s="104"/>
    </row>
    <row r="47" spans="3:6">
      <c r="C47" s="130"/>
      <c r="D47" s="131"/>
      <c r="E47" s="131"/>
      <c r="F47" s="104"/>
    </row>
    <row r="48" spans="3:6">
      <c r="C48" s="130"/>
      <c r="D48" s="131"/>
      <c r="E48" s="131"/>
      <c r="F48" s="104"/>
    </row>
    <row r="49" spans="3:6">
      <c r="C49" s="130"/>
      <c r="D49" s="131"/>
      <c r="E49" s="131"/>
      <c r="F49" s="104"/>
    </row>
    <row r="50" spans="3:6">
      <c r="C50" s="130"/>
      <c r="D50" s="131"/>
      <c r="E50" s="131"/>
      <c r="F50" s="104"/>
    </row>
    <row r="51" spans="3:6">
      <c r="C51" s="130"/>
      <c r="D51" s="131"/>
      <c r="E51" s="131"/>
      <c r="F51" s="104"/>
    </row>
    <row r="52" spans="3:6">
      <c r="C52" s="130"/>
      <c r="D52" s="131"/>
      <c r="E52" s="131"/>
      <c r="F52" s="104"/>
    </row>
    <row r="53" spans="3:6">
      <c r="C53" s="130"/>
      <c r="D53" s="131"/>
      <c r="E53" s="131"/>
      <c r="F53" s="104"/>
    </row>
    <row r="54" spans="3:6">
      <c r="C54" s="130"/>
      <c r="D54" s="131"/>
      <c r="E54" s="131"/>
      <c r="F54" s="104"/>
    </row>
    <row r="55" spans="3:6">
      <c r="C55" s="130"/>
      <c r="D55" s="131"/>
      <c r="E55" s="131"/>
      <c r="F55" s="104"/>
    </row>
    <row r="56" spans="3:6">
      <c r="C56" s="130"/>
      <c r="D56" s="131"/>
      <c r="E56" s="131"/>
      <c r="F56" s="104"/>
    </row>
    <row r="57" spans="3:6">
      <c r="C57" s="130"/>
      <c r="D57" s="131"/>
      <c r="E57" s="131"/>
      <c r="F57" s="104"/>
    </row>
    <row r="58" spans="3:6">
      <c r="C58" s="130"/>
      <c r="D58" s="131"/>
      <c r="E58" s="131"/>
      <c r="F58" s="104"/>
    </row>
    <row r="59" spans="3:6">
      <c r="C59" s="130"/>
      <c r="D59" s="131"/>
      <c r="E59" s="131"/>
      <c r="F59" s="104"/>
    </row>
    <row r="60" spans="3:6">
      <c r="C60" s="130"/>
      <c r="D60" s="131"/>
      <c r="E60" s="131"/>
      <c r="F60" s="104"/>
    </row>
    <row r="61" spans="3:6">
      <c r="C61" s="130"/>
      <c r="D61" s="131"/>
      <c r="E61" s="131"/>
      <c r="F61" s="104"/>
    </row>
    <row r="62" spans="3:6">
      <c r="C62" s="130"/>
      <c r="D62" s="131"/>
      <c r="E62" s="131"/>
      <c r="F62" s="104"/>
    </row>
    <row r="63" spans="3:6">
      <c r="C63" s="130"/>
      <c r="D63" s="131"/>
      <c r="E63" s="131"/>
      <c r="F63" s="104"/>
    </row>
    <row r="64" spans="3:6">
      <c r="C64" s="130"/>
      <c r="D64" s="131"/>
      <c r="E64" s="131"/>
      <c r="F64" s="104"/>
    </row>
    <row r="65" spans="3:6">
      <c r="C65" s="130"/>
      <c r="D65" s="131"/>
      <c r="E65" s="131"/>
      <c r="F65" s="104"/>
    </row>
    <row r="66" spans="3:6">
      <c r="C66" s="130"/>
      <c r="D66" s="131"/>
      <c r="E66" s="131"/>
      <c r="F66" s="104"/>
    </row>
    <row r="67" spans="3:6">
      <c r="C67" s="130"/>
      <c r="D67" s="131"/>
      <c r="E67" s="131"/>
      <c r="F67" s="104"/>
    </row>
    <row r="68" spans="3:6">
      <c r="C68" s="130"/>
      <c r="D68" s="131"/>
      <c r="E68" s="131"/>
      <c r="F68" s="104"/>
    </row>
    <row r="69" spans="3:6">
      <c r="C69" s="130"/>
      <c r="D69" s="131"/>
      <c r="E69" s="131"/>
      <c r="F69" s="104"/>
    </row>
    <row r="70" spans="3:6">
      <c r="C70" s="130"/>
      <c r="D70" s="131"/>
      <c r="E70" s="131"/>
      <c r="F70" s="104"/>
    </row>
    <row r="71" spans="3:6">
      <c r="C71" s="130"/>
      <c r="D71" s="131"/>
      <c r="E71" s="131"/>
      <c r="F71" s="104"/>
    </row>
    <row r="72" spans="3:6">
      <c r="C72" s="130"/>
      <c r="D72" s="131"/>
      <c r="E72" s="131"/>
      <c r="F72" s="104"/>
    </row>
    <row r="73" spans="3:6">
      <c r="C73" s="130"/>
      <c r="D73" s="131"/>
      <c r="E73" s="131"/>
      <c r="F73" s="104"/>
    </row>
    <row r="74" spans="3:6">
      <c r="C74" s="130"/>
      <c r="D74" s="131"/>
      <c r="E74" s="131"/>
      <c r="F74" s="104"/>
    </row>
    <row r="75" spans="3:6">
      <c r="C75" s="130"/>
      <c r="D75" s="131"/>
      <c r="E75" s="131"/>
      <c r="F75" s="104"/>
    </row>
    <row r="76" spans="3:6">
      <c r="C76" s="130"/>
      <c r="D76" s="131"/>
      <c r="E76" s="131"/>
      <c r="F76" s="104"/>
    </row>
    <row r="77" spans="3:6">
      <c r="C77" s="130"/>
      <c r="D77" s="131"/>
      <c r="E77" s="131"/>
      <c r="F77" s="104"/>
    </row>
    <row r="78" spans="3:6">
      <c r="C78" s="130"/>
      <c r="D78" s="131"/>
      <c r="E78" s="131"/>
      <c r="F78" s="104"/>
    </row>
    <row r="79" spans="3:6">
      <c r="C79" s="130"/>
      <c r="D79" s="131"/>
      <c r="E79" s="131"/>
      <c r="F79" s="104"/>
    </row>
    <row r="80" spans="3:6">
      <c r="C80" s="130"/>
      <c r="D80" s="131"/>
      <c r="E80" s="131"/>
      <c r="F80" s="104"/>
    </row>
    <row r="81" spans="3:6">
      <c r="C81" s="130"/>
      <c r="D81" s="131"/>
      <c r="E81" s="131"/>
      <c r="F81" s="104"/>
    </row>
    <row r="82" spans="3:6">
      <c r="C82" s="130"/>
      <c r="D82" s="131"/>
      <c r="E82" s="131"/>
      <c r="F82" s="104"/>
    </row>
    <row r="83" spans="3:6">
      <c r="C83" s="130"/>
      <c r="D83" s="131"/>
      <c r="E83" s="131"/>
      <c r="F83" s="104"/>
    </row>
    <row r="84" spans="3:6">
      <c r="C84" s="130"/>
      <c r="D84" s="131"/>
      <c r="E84" s="131"/>
      <c r="F84" s="104"/>
    </row>
    <row r="85" spans="3:6">
      <c r="C85" s="130"/>
      <c r="D85" s="131"/>
      <c r="E85" s="131"/>
      <c r="F85" s="104"/>
    </row>
    <row r="86" spans="3:6">
      <c r="C86" s="130"/>
      <c r="D86" s="131"/>
      <c r="E86" s="131"/>
      <c r="F86" s="104"/>
    </row>
    <row r="87" spans="3:6">
      <c r="C87" s="130"/>
      <c r="D87" s="131"/>
      <c r="E87" s="131"/>
      <c r="F87" s="104"/>
    </row>
    <row r="88" spans="3:6">
      <c r="C88" s="130"/>
      <c r="D88" s="131"/>
      <c r="E88" s="131"/>
      <c r="F88" s="104"/>
    </row>
    <row r="89" spans="3:6">
      <c r="C89" s="130"/>
      <c r="D89" s="131"/>
      <c r="E89" s="131"/>
      <c r="F89" s="104"/>
    </row>
    <row r="90" spans="3:6">
      <c r="C90" s="130"/>
      <c r="D90" s="131"/>
      <c r="E90" s="131"/>
      <c r="F90" s="104"/>
    </row>
    <row r="91" spans="3:6">
      <c r="C91" s="130"/>
      <c r="D91" s="131"/>
      <c r="E91" s="131"/>
      <c r="F91" s="104"/>
    </row>
    <row r="92" spans="3:6">
      <c r="C92" s="130"/>
      <c r="D92" s="131"/>
      <c r="E92" s="131"/>
      <c r="F92" s="104"/>
    </row>
    <row r="93" spans="3:6">
      <c r="C93" s="130"/>
      <c r="D93" s="131"/>
      <c r="E93" s="131"/>
      <c r="F93" s="104"/>
    </row>
    <row r="94" spans="3:6">
      <c r="C94" s="130"/>
      <c r="D94" s="131"/>
      <c r="E94" s="131"/>
      <c r="F94" s="104"/>
    </row>
    <row r="95" spans="3:6">
      <c r="C95" s="130"/>
      <c r="D95" s="131"/>
      <c r="E95" s="131"/>
      <c r="F95" s="104"/>
    </row>
    <row r="96" spans="3:6">
      <c r="C96" s="130"/>
      <c r="D96" s="131"/>
      <c r="E96" s="131"/>
      <c r="F96" s="104"/>
    </row>
    <row r="97" spans="3:6">
      <c r="C97" s="130"/>
      <c r="D97" s="131"/>
      <c r="E97" s="131"/>
      <c r="F97" s="104"/>
    </row>
    <row r="98" spans="3:6">
      <c r="C98" s="130"/>
      <c r="D98" s="131"/>
      <c r="E98" s="131"/>
      <c r="F98" s="104"/>
    </row>
    <row r="99" spans="3:6">
      <c r="C99" s="130"/>
      <c r="D99" s="131"/>
      <c r="E99" s="131"/>
      <c r="F99" s="104"/>
    </row>
    <row r="100" spans="3:6">
      <c r="C100" s="130"/>
      <c r="D100" s="131"/>
      <c r="E100" s="131"/>
      <c r="F100" s="104"/>
    </row>
    <row r="101" spans="3:6">
      <c r="C101" s="130"/>
      <c r="D101" s="131"/>
      <c r="E101" s="131"/>
      <c r="F101" s="104"/>
    </row>
    <row r="102" spans="3:6">
      <c r="C102" s="130"/>
      <c r="D102" s="131"/>
      <c r="E102" s="131"/>
      <c r="F102" s="104"/>
    </row>
    <row r="103" spans="3:6">
      <c r="C103" s="130"/>
      <c r="D103" s="131"/>
      <c r="E103" s="131"/>
      <c r="F103" s="104"/>
    </row>
    <row r="104" spans="3:6">
      <c r="C104" s="130"/>
      <c r="D104" s="131"/>
      <c r="E104" s="131"/>
      <c r="F104" s="104"/>
    </row>
    <row r="105" spans="3:6">
      <c r="C105" s="130"/>
      <c r="D105" s="131"/>
      <c r="E105" s="131"/>
      <c r="F105" s="104"/>
    </row>
    <row r="106" spans="3:6">
      <c r="C106" s="130"/>
      <c r="D106" s="131"/>
      <c r="E106" s="131"/>
      <c r="F106" s="104"/>
    </row>
    <row r="107" spans="3:6">
      <c r="C107" s="130"/>
      <c r="D107" s="131"/>
      <c r="E107" s="131"/>
      <c r="F107" s="104"/>
    </row>
    <row r="108" spans="3:6">
      <c r="C108" s="130"/>
      <c r="D108" s="131"/>
      <c r="E108" s="131"/>
      <c r="F108" s="104"/>
    </row>
    <row r="109" spans="3:6">
      <c r="C109" s="130"/>
      <c r="D109" s="131"/>
      <c r="E109" s="131"/>
      <c r="F109" s="104"/>
    </row>
    <row r="110" spans="3:6">
      <c r="C110" s="130"/>
      <c r="D110" s="131"/>
      <c r="E110" s="131"/>
      <c r="F110" s="104"/>
    </row>
    <row r="111" spans="3:6">
      <c r="C111" s="130"/>
      <c r="D111" s="131"/>
      <c r="E111" s="131"/>
      <c r="F111" s="104"/>
    </row>
    <row r="112" spans="3:6">
      <c r="C112" s="130"/>
      <c r="D112" s="131"/>
      <c r="E112" s="131"/>
      <c r="F112" s="104"/>
    </row>
    <row r="113" spans="3:6">
      <c r="C113" s="130"/>
      <c r="D113" s="131"/>
      <c r="E113" s="131"/>
      <c r="F113" s="104"/>
    </row>
    <row r="114" spans="3:6">
      <c r="C114" s="130"/>
      <c r="D114" s="131"/>
      <c r="E114" s="131"/>
      <c r="F114" s="104"/>
    </row>
    <row r="115" spans="3:6">
      <c r="C115" s="130"/>
      <c r="D115" s="131"/>
      <c r="E115" s="131"/>
      <c r="F115" s="104"/>
    </row>
    <row r="116" spans="3:6">
      <c r="C116" s="130"/>
      <c r="D116" s="131"/>
      <c r="E116" s="131"/>
      <c r="F116" s="104"/>
    </row>
    <row r="117" spans="3:6">
      <c r="C117" s="130"/>
      <c r="D117" s="131"/>
      <c r="E117" s="131"/>
      <c r="F117" s="104"/>
    </row>
    <row r="118" spans="3:6">
      <c r="C118" s="130"/>
      <c r="D118" s="131"/>
      <c r="E118" s="131"/>
      <c r="F118" s="104"/>
    </row>
    <row r="119" spans="3:6">
      <c r="C119" s="130"/>
      <c r="D119" s="131"/>
      <c r="E119" s="131"/>
      <c r="F119" s="104"/>
    </row>
    <row r="120" spans="3:6">
      <c r="C120" s="130"/>
      <c r="D120" s="131"/>
      <c r="E120" s="131"/>
      <c r="F120" s="104"/>
    </row>
    <row r="121" spans="3:6">
      <c r="C121" s="130"/>
      <c r="D121" s="131"/>
      <c r="E121" s="131"/>
      <c r="F121" s="104"/>
    </row>
    <row r="122" spans="3:6">
      <c r="C122" s="149"/>
      <c r="D122" s="150"/>
      <c r="E122" s="150"/>
      <c r="F122" s="151"/>
    </row>
    <row r="123" spans="3:6" ht="65.25" customHeight="1">
      <c r="C123" s="124" t="s">
        <v>13</v>
      </c>
      <c r="D123" s="125"/>
      <c r="E123" s="125"/>
      <c r="F123" s="126"/>
    </row>
    <row r="124" spans="3:6">
      <c r="C124" s="127"/>
      <c r="D124" s="128"/>
      <c r="E124" s="128"/>
      <c r="F124" s="129"/>
    </row>
    <row r="125" spans="3:6">
      <c r="C125" s="130"/>
      <c r="D125" s="131"/>
      <c r="E125" s="131"/>
      <c r="F125" s="104"/>
    </row>
    <row r="126" spans="3:6">
      <c r="C126" s="130"/>
      <c r="D126" s="131"/>
      <c r="E126" s="131"/>
      <c r="F126" s="104"/>
    </row>
    <row r="127" spans="3:6">
      <c r="C127" s="130"/>
      <c r="D127" s="131"/>
      <c r="E127" s="131"/>
      <c r="F127" s="104"/>
    </row>
    <row r="128" spans="3:6">
      <c r="C128" s="130"/>
      <c r="D128" s="131"/>
      <c r="E128" s="131"/>
      <c r="F128" s="104"/>
    </row>
    <row r="129" spans="3:6">
      <c r="C129" s="130"/>
      <c r="D129" s="131"/>
      <c r="E129" s="131"/>
      <c r="F129" s="104"/>
    </row>
    <row r="130" spans="3:6">
      <c r="C130" s="130"/>
      <c r="D130" s="131"/>
      <c r="E130" s="131"/>
      <c r="F130" s="104"/>
    </row>
    <row r="131" spans="3:6">
      <c r="C131" s="130"/>
      <c r="D131" s="131"/>
      <c r="E131" s="131"/>
      <c r="F131" s="104"/>
    </row>
    <row r="132" spans="3:6">
      <c r="C132" s="130"/>
      <c r="D132" s="131"/>
      <c r="E132" s="131"/>
      <c r="F132" s="104"/>
    </row>
    <row r="133" spans="3:6">
      <c r="C133" s="130"/>
      <c r="D133" s="131"/>
      <c r="E133" s="131"/>
      <c r="F133" s="104"/>
    </row>
    <row r="134" spans="3:6">
      <c r="C134" s="130"/>
      <c r="D134" s="131"/>
      <c r="E134" s="131"/>
      <c r="F134" s="104"/>
    </row>
    <row r="135" spans="3:6">
      <c r="C135" s="130"/>
      <c r="D135" s="131"/>
      <c r="E135" s="131"/>
      <c r="F135" s="104"/>
    </row>
    <row r="136" spans="3:6">
      <c r="C136" s="130"/>
      <c r="D136" s="131"/>
      <c r="E136" s="131"/>
      <c r="F136" s="104"/>
    </row>
    <row r="137" spans="3:6">
      <c r="C137" s="130"/>
      <c r="D137" s="131"/>
      <c r="E137" s="131"/>
      <c r="F137" s="104"/>
    </row>
    <row r="138" spans="3:6">
      <c r="C138" s="130"/>
      <c r="D138" s="131"/>
      <c r="E138" s="131"/>
      <c r="F138" s="104"/>
    </row>
    <row r="139" spans="3:6">
      <c r="C139" s="130"/>
      <c r="D139" s="131"/>
      <c r="E139" s="131"/>
      <c r="F139" s="104"/>
    </row>
    <row r="140" spans="3:6">
      <c r="C140" s="130"/>
      <c r="D140" s="131"/>
      <c r="E140" s="131"/>
      <c r="F140" s="104"/>
    </row>
    <row r="141" spans="3:6">
      <c r="C141" s="130"/>
      <c r="D141" s="131"/>
      <c r="E141" s="131"/>
      <c r="F141" s="104"/>
    </row>
    <row r="142" spans="3:6">
      <c r="C142" s="130"/>
      <c r="D142" s="131"/>
      <c r="E142" s="131"/>
      <c r="F142" s="104"/>
    </row>
    <row r="143" spans="3:6">
      <c r="C143" s="130"/>
      <c r="D143" s="131"/>
      <c r="E143" s="131"/>
      <c r="F143" s="104"/>
    </row>
    <row r="144" spans="3:6">
      <c r="C144" s="130"/>
      <c r="D144" s="131"/>
      <c r="E144" s="131"/>
      <c r="F144" s="104"/>
    </row>
    <row r="145" spans="3:6">
      <c r="C145" s="130"/>
      <c r="D145" s="131"/>
      <c r="E145" s="131"/>
      <c r="F145" s="104"/>
    </row>
    <row r="146" spans="3:6">
      <c r="C146" s="130"/>
      <c r="D146" s="131"/>
      <c r="E146" s="131"/>
      <c r="F146" s="104"/>
    </row>
    <row r="147" spans="3:6">
      <c r="C147" s="130"/>
      <c r="D147" s="131"/>
      <c r="E147" s="131"/>
      <c r="F147" s="104"/>
    </row>
    <row r="148" spans="3:6">
      <c r="C148" s="130"/>
      <c r="D148" s="131"/>
      <c r="E148" s="131"/>
      <c r="F148" s="104"/>
    </row>
    <row r="149" spans="3:6">
      <c r="C149" s="149"/>
      <c r="D149" s="150"/>
      <c r="E149" s="150"/>
      <c r="F149" s="151"/>
    </row>
    <row r="150" spans="3:6" ht="15.75">
      <c r="C150" s="180" t="s">
        <v>14</v>
      </c>
      <c r="D150" s="181"/>
      <c r="E150" s="181"/>
      <c r="F150" s="182"/>
    </row>
    <row r="151" spans="3:6" ht="33" customHeight="1">
      <c r="C151" s="193" t="s">
        <v>15</v>
      </c>
      <c r="D151" s="194"/>
      <c r="E151" s="137" t="s">
        <v>16</v>
      </c>
      <c r="F151" s="126"/>
    </row>
    <row r="152" spans="3:6">
      <c r="C152" s="46" t="s">
        <v>17</v>
      </c>
      <c r="D152" s="47" t="s">
        <v>18</v>
      </c>
      <c r="E152" s="169"/>
      <c r="F152" s="170"/>
    </row>
    <row r="153" spans="3:6">
      <c r="C153" s="50" t="s">
        <v>19</v>
      </c>
      <c r="D153" s="51"/>
      <c r="E153" s="139"/>
      <c r="F153" s="104"/>
    </row>
    <row r="154" spans="3:6">
      <c r="C154" s="44" t="s">
        <v>20</v>
      </c>
      <c r="D154" s="51"/>
      <c r="E154" s="139"/>
      <c r="F154" s="104"/>
    </row>
    <row r="155" spans="3:6">
      <c r="C155" s="44" t="s">
        <v>21</v>
      </c>
      <c r="D155" s="51"/>
      <c r="E155" s="139"/>
      <c r="F155" s="104"/>
    </row>
    <row r="156" spans="3:6">
      <c r="C156" s="44" t="s">
        <v>22</v>
      </c>
      <c r="D156" s="51"/>
      <c r="E156" s="139"/>
      <c r="F156" s="104"/>
    </row>
    <row r="157" spans="3:6">
      <c r="C157" s="44" t="s">
        <v>23</v>
      </c>
      <c r="D157" s="51"/>
      <c r="E157" s="139"/>
      <c r="F157" s="104"/>
    </row>
    <row r="158" spans="3:6" ht="15" customHeight="1">
      <c r="C158" s="141" t="s">
        <v>24</v>
      </c>
      <c r="D158" s="142"/>
      <c r="E158" s="139"/>
      <c r="F158" s="104"/>
    </row>
    <row r="159" spans="3:6">
      <c r="C159" s="143"/>
      <c r="D159" s="144"/>
      <c r="E159" s="139"/>
      <c r="F159" s="104"/>
    </row>
    <row r="160" spans="3:6">
      <c r="C160" s="143"/>
      <c r="D160" s="144"/>
      <c r="E160" s="139"/>
      <c r="F160" s="104"/>
    </row>
    <row r="161" spans="3:6">
      <c r="C161" s="143"/>
      <c r="D161" s="144"/>
      <c r="E161" s="139"/>
      <c r="F161" s="104"/>
    </row>
    <row r="162" spans="3:6">
      <c r="C162" s="143"/>
      <c r="D162" s="144"/>
      <c r="E162" s="139"/>
      <c r="F162" s="104"/>
    </row>
    <row r="163" spans="3:6">
      <c r="C163" s="145"/>
      <c r="D163" s="146"/>
      <c r="E163" s="139"/>
      <c r="F163" s="104"/>
    </row>
    <row r="164" spans="3:6">
      <c r="C164" s="145"/>
      <c r="D164" s="146"/>
      <c r="E164" s="139"/>
      <c r="F164" s="104"/>
    </row>
    <row r="165" spans="3:6">
      <c r="C165" s="145"/>
      <c r="D165" s="146"/>
      <c r="E165" s="139"/>
      <c r="F165" s="104"/>
    </row>
    <row r="166" spans="3:6">
      <c r="C166" s="145"/>
      <c r="D166" s="146"/>
      <c r="E166" s="139"/>
      <c r="F166" s="104"/>
    </row>
    <row r="167" spans="3:6">
      <c r="C167" s="145"/>
      <c r="D167" s="146"/>
      <c r="E167" s="139"/>
      <c r="F167" s="104"/>
    </row>
    <row r="168" spans="3:6">
      <c r="C168" s="145"/>
      <c r="D168" s="146"/>
      <c r="E168" s="139"/>
      <c r="F168" s="104"/>
    </row>
    <row r="169" spans="3:6">
      <c r="C169" s="145"/>
      <c r="D169" s="146"/>
      <c r="E169" s="139"/>
      <c r="F169" s="104"/>
    </row>
    <row r="170" spans="3:6">
      <c r="C170" s="145"/>
      <c r="D170" s="146"/>
      <c r="E170" s="139"/>
      <c r="F170" s="104"/>
    </row>
    <row r="171" spans="3:6">
      <c r="C171" s="145"/>
      <c r="D171" s="146"/>
      <c r="E171" s="139"/>
      <c r="F171" s="104"/>
    </row>
    <row r="172" spans="3:6">
      <c r="C172" s="147"/>
      <c r="D172" s="148"/>
      <c r="E172" s="140"/>
      <c r="F172" s="106"/>
    </row>
    <row r="173" spans="3:6" ht="15.75">
      <c r="C173" s="171" t="s">
        <v>25</v>
      </c>
      <c r="D173" s="172"/>
      <c r="E173" s="172"/>
      <c r="F173" s="173"/>
    </row>
    <row r="174" spans="3:6">
      <c r="C174" s="45" t="s">
        <v>26</v>
      </c>
      <c r="D174" s="15"/>
      <c r="E174" s="87"/>
      <c r="F174" s="88"/>
    </row>
    <row r="175" spans="3:6" ht="31.5" customHeight="1">
      <c r="C175" s="152" t="s">
        <v>27</v>
      </c>
      <c r="D175" s="125"/>
      <c r="E175" s="125"/>
      <c r="F175" s="126"/>
    </row>
    <row r="176" spans="3:6">
      <c r="C176" s="127"/>
      <c r="D176" s="128"/>
      <c r="E176" s="128"/>
      <c r="F176" s="129"/>
    </row>
    <row r="177" spans="3:6">
      <c r="C177" s="130"/>
      <c r="D177" s="131"/>
      <c r="E177" s="131"/>
      <c r="F177" s="104"/>
    </row>
    <row r="178" spans="3:6">
      <c r="C178" s="130"/>
      <c r="D178" s="131"/>
      <c r="E178" s="131"/>
      <c r="F178" s="104"/>
    </row>
    <row r="179" spans="3:6">
      <c r="C179" s="130"/>
      <c r="D179" s="131"/>
      <c r="E179" s="131"/>
      <c r="F179" s="104"/>
    </row>
    <row r="180" spans="3:6">
      <c r="C180" s="130"/>
      <c r="D180" s="131"/>
      <c r="E180" s="131"/>
      <c r="F180" s="104"/>
    </row>
    <row r="181" spans="3:6">
      <c r="C181" s="130"/>
      <c r="D181" s="131"/>
      <c r="E181" s="131"/>
      <c r="F181" s="104"/>
    </row>
    <row r="182" spans="3:6">
      <c r="C182" s="130"/>
      <c r="D182" s="131"/>
      <c r="E182" s="131"/>
      <c r="F182" s="104"/>
    </row>
    <row r="183" spans="3:6">
      <c r="C183" s="130"/>
      <c r="D183" s="131"/>
      <c r="E183" s="131"/>
      <c r="F183" s="104"/>
    </row>
    <row r="184" spans="3:6">
      <c r="C184" s="130"/>
      <c r="D184" s="131"/>
      <c r="E184" s="131"/>
      <c r="F184" s="104"/>
    </row>
    <row r="185" spans="3:6">
      <c r="C185" s="130"/>
      <c r="D185" s="131"/>
      <c r="E185" s="131"/>
      <c r="F185" s="104"/>
    </row>
    <row r="186" spans="3:6">
      <c r="C186" s="130"/>
      <c r="D186" s="131"/>
      <c r="E186" s="131"/>
      <c r="F186" s="104"/>
    </row>
    <row r="187" spans="3:6">
      <c r="C187" s="149"/>
      <c r="D187" s="150"/>
      <c r="E187" s="150"/>
      <c r="F187" s="151"/>
    </row>
    <row r="188" spans="3:6" ht="15.75">
      <c r="C188" s="180" t="s">
        <v>28</v>
      </c>
      <c r="D188" s="181"/>
      <c r="E188" s="181"/>
      <c r="F188" s="182"/>
    </row>
    <row r="189" spans="3:6">
      <c r="C189" s="45" t="s">
        <v>29</v>
      </c>
      <c r="D189" s="17"/>
      <c r="E189" s="164"/>
      <c r="F189" s="165"/>
    </row>
    <row r="190" spans="3:6" ht="33" customHeight="1">
      <c r="C190" s="152" t="s">
        <v>30</v>
      </c>
      <c r="D190" s="125"/>
      <c r="E190" s="125"/>
      <c r="F190" s="126"/>
    </row>
    <row r="191" spans="3:6">
      <c r="C191" s="127"/>
      <c r="D191" s="128"/>
      <c r="E191" s="128"/>
      <c r="F191" s="129"/>
    </row>
    <row r="192" spans="3:6">
      <c r="C192" s="130"/>
      <c r="D192" s="131"/>
      <c r="E192" s="131"/>
      <c r="F192" s="104"/>
    </row>
    <row r="193" spans="3:6">
      <c r="C193" s="130"/>
      <c r="D193" s="131"/>
      <c r="E193" s="131"/>
      <c r="F193" s="104"/>
    </row>
    <row r="194" spans="3:6">
      <c r="C194" s="130"/>
      <c r="D194" s="131"/>
      <c r="E194" s="131"/>
      <c r="F194" s="104"/>
    </row>
    <row r="195" spans="3:6">
      <c r="C195" s="130"/>
      <c r="D195" s="131"/>
      <c r="E195" s="131"/>
      <c r="F195" s="104"/>
    </row>
    <row r="196" spans="3:6">
      <c r="C196" s="130"/>
      <c r="D196" s="131"/>
      <c r="E196" s="131"/>
      <c r="F196" s="104"/>
    </row>
    <row r="197" spans="3:6">
      <c r="C197" s="130"/>
      <c r="D197" s="131"/>
      <c r="E197" s="131"/>
      <c r="F197" s="104"/>
    </row>
    <row r="198" spans="3:6">
      <c r="C198" s="130"/>
      <c r="D198" s="131"/>
      <c r="E198" s="131"/>
      <c r="F198" s="104"/>
    </row>
    <row r="199" spans="3:6">
      <c r="C199" s="130"/>
      <c r="D199" s="131"/>
      <c r="E199" s="131"/>
      <c r="F199" s="104"/>
    </row>
    <row r="200" spans="3:6">
      <c r="C200" s="130"/>
      <c r="D200" s="131"/>
      <c r="E200" s="131"/>
      <c r="F200" s="104"/>
    </row>
    <row r="201" spans="3:6">
      <c r="C201" s="130"/>
      <c r="D201" s="131"/>
      <c r="E201" s="131"/>
      <c r="F201" s="104"/>
    </row>
    <row r="202" spans="3:6">
      <c r="C202" s="130"/>
      <c r="D202" s="131"/>
      <c r="E202" s="131"/>
      <c r="F202" s="104"/>
    </row>
    <row r="203" spans="3:6">
      <c r="C203" s="130"/>
      <c r="D203" s="131"/>
      <c r="E203" s="131"/>
      <c r="F203" s="104"/>
    </row>
    <row r="204" spans="3:6">
      <c r="C204" s="130"/>
      <c r="D204" s="131"/>
      <c r="E204" s="131"/>
      <c r="F204" s="104"/>
    </row>
    <row r="205" spans="3:6">
      <c r="C205" s="130"/>
      <c r="D205" s="131"/>
      <c r="E205" s="131"/>
      <c r="F205" s="104"/>
    </row>
    <row r="206" spans="3:6">
      <c r="C206" s="130"/>
      <c r="D206" s="131"/>
      <c r="E206" s="131"/>
      <c r="F206" s="104"/>
    </row>
    <row r="207" spans="3:6">
      <c r="C207" s="130"/>
      <c r="D207" s="131"/>
      <c r="E207" s="131"/>
      <c r="F207" s="104"/>
    </row>
    <row r="208" spans="3:6">
      <c r="C208" s="130"/>
      <c r="D208" s="131"/>
      <c r="E208" s="131"/>
      <c r="F208" s="104"/>
    </row>
    <row r="209" spans="3:6">
      <c r="C209" s="130"/>
      <c r="D209" s="131"/>
      <c r="E209" s="131"/>
      <c r="F209" s="104"/>
    </row>
    <row r="210" spans="3:6">
      <c r="C210" s="130"/>
      <c r="D210" s="131"/>
      <c r="E210" s="131"/>
      <c r="F210" s="104"/>
    </row>
    <row r="211" spans="3:6">
      <c r="C211" s="130"/>
      <c r="D211" s="131"/>
      <c r="E211" s="131"/>
      <c r="F211" s="104"/>
    </row>
    <row r="212" spans="3:6">
      <c r="C212" s="130"/>
      <c r="D212" s="131"/>
      <c r="E212" s="131"/>
      <c r="F212" s="104"/>
    </row>
    <row r="213" spans="3:6">
      <c r="C213" s="130"/>
      <c r="D213" s="131"/>
      <c r="E213" s="131"/>
      <c r="F213" s="104"/>
    </row>
    <row r="214" spans="3:6">
      <c r="C214" s="130"/>
      <c r="D214" s="131"/>
      <c r="E214" s="131"/>
      <c r="F214" s="104"/>
    </row>
    <row r="215" spans="3:6">
      <c r="C215" s="130"/>
      <c r="D215" s="131"/>
      <c r="E215" s="131"/>
      <c r="F215" s="104"/>
    </row>
    <row r="216" spans="3:6">
      <c r="C216" s="130"/>
      <c r="D216" s="131"/>
      <c r="E216" s="131"/>
      <c r="F216" s="104"/>
    </row>
    <row r="217" spans="3:6">
      <c r="C217" s="130"/>
      <c r="D217" s="131"/>
      <c r="E217" s="131"/>
      <c r="F217" s="104"/>
    </row>
    <row r="218" spans="3:6">
      <c r="C218" s="130"/>
      <c r="D218" s="131"/>
      <c r="E218" s="131"/>
      <c r="F218" s="104"/>
    </row>
    <row r="219" spans="3:6">
      <c r="C219" s="130"/>
      <c r="D219" s="131"/>
      <c r="E219" s="131"/>
      <c r="F219" s="104"/>
    </row>
    <row r="220" spans="3:6">
      <c r="C220" s="130"/>
      <c r="D220" s="131"/>
      <c r="E220" s="131"/>
      <c r="F220" s="104"/>
    </row>
    <row r="221" spans="3:6">
      <c r="C221" s="130"/>
      <c r="D221" s="131"/>
      <c r="E221" s="131"/>
      <c r="F221" s="104"/>
    </row>
    <row r="222" spans="3:6">
      <c r="C222" s="130"/>
      <c r="D222" s="131"/>
      <c r="E222" s="131"/>
      <c r="F222" s="104"/>
    </row>
    <row r="223" spans="3:6">
      <c r="C223" s="130"/>
      <c r="D223" s="131"/>
      <c r="E223" s="131"/>
      <c r="F223" s="104"/>
    </row>
    <row r="224" spans="3:6">
      <c r="C224" s="130"/>
      <c r="D224" s="131"/>
      <c r="E224" s="131"/>
      <c r="F224" s="104"/>
    </row>
    <row r="225" spans="3:6">
      <c r="C225" s="130"/>
      <c r="D225" s="131"/>
      <c r="E225" s="131"/>
      <c r="F225" s="104"/>
    </row>
    <row r="226" spans="3:6">
      <c r="C226" s="130"/>
      <c r="D226" s="131"/>
      <c r="E226" s="131"/>
      <c r="F226" s="104"/>
    </row>
    <row r="227" spans="3:6">
      <c r="C227" s="130"/>
      <c r="D227" s="131"/>
      <c r="E227" s="131"/>
      <c r="F227" s="104"/>
    </row>
    <row r="228" spans="3:6">
      <c r="C228" s="149"/>
      <c r="D228" s="150"/>
      <c r="E228" s="150"/>
      <c r="F228" s="151"/>
    </row>
    <row r="229" spans="3:6" ht="66" customHeight="1">
      <c r="C229" s="152" t="s">
        <v>31</v>
      </c>
      <c r="D229" s="125"/>
      <c r="E229" s="125"/>
      <c r="F229" s="126"/>
    </row>
    <row r="230" spans="3:6">
      <c r="C230" s="127"/>
      <c r="D230" s="128"/>
      <c r="E230" s="128"/>
      <c r="F230" s="129"/>
    </row>
    <row r="231" spans="3:6">
      <c r="C231" s="130"/>
      <c r="D231" s="131"/>
      <c r="E231" s="131"/>
      <c r="F231" s="104"/>
    </row>
    <row r="232" spans="3:6">
      <c r="C232" s="130"/>
      <c r="D232" s="131"/>
      <c r="E232" s="131"/>
      <c r="F232" s="104"/>
    </row>
    <row r="233" spans="3:6">
      <c r="C233" s="130"/>
      <c r="D233" s="131"/>
      <c r="E233" s="131"/>
      <c r="F233" s="104"/>
    </row>
    <row r="234" spans="3:6">
      <c r="C234" s="130"/>
      <c r="D234" s="131"/>
      <c r="E234" s="131"/>
      <c r="F234" s="104"/>
    </row>
    <row r="235" spans="3:6">
      <c r="C235" s="130"/>
      <c r="D235" s="131"/>
      <c r="E235" s="131"/>
      <c r="F235" s="104"/>
    </row>
    <row r="236" spans="3:6">
      <c r="C236" s="130"/>
      <c r="D236" s="131"/>
      <c r="E236" s="131"/>
      <c r="F236" s="104"/>
    </row>
    <row r="237" spans="3:6">
      <c r="C237" s="130"/>
      <c r="D237" s="131"/>
      <c r="E237" s="131"/>
      <c r="F237" s="104"/>
    </row>
    <row r="238" spans="3:6">
      <c r="C238" s="130"/>
      <c r="D238" s="131"/>
      <c r="E238" s="131"/>
      <c r="F238" s="104"/>
    </row>
    <row r="239" spans="3:6">
      <c r="C239" s="130"/>
      <c r="D239" s="131"/>
      <c r="E239" s="131"/>
      <c r="F239" s="104"/>
    </row>
    <row r="240" spans="3:6">
      <c r="C240" s="130"/>
      <c r="D240" s="131"/>
      <c r="E240" s="131"/>
      <c r="F240" s="104"/>
    </row>
    <row r="241" spans="3:6">
      <c r="C241" s="130"/>
      <c r="D241" s="131"/>
      <c r="E241" s="131"/>
      <c r="F241" s="104"/>
    </row>
    <row r="242" spans="3:6">
      <c r="C242" s="130"/>
      <c r="D242" s="131"/>
      <c r="E242" s="131"/>
      <c r="F242" s="104"/>
    </row>
    <row r="243" spans="3:6">
      <c r="C243" s="130"/>
      <c r="D243" s="131"/>
      <c r="E243" s="131"/>
      <c r="F243" s="104"/>
    </row>
    <row r="244" spans="3:6">
      <c r="C244" s="130"/>
      <c r="D244" s="131"/>
      <c r="E244" s="131"/>
      <c r="F244" s="104"/>
    </row>
    <row r="245" spans="3:6">
      <c r="C245" s="149"/>
      <c r="D245" s="150"/>
      <c r="E245" s="150"/>
      <c r="F245" s="151"/>
    </row>
    <row r="246" spans="3:6" ht="15" customHeight="1">
      <c r="C246" s="152" t="s">
        <v>32</v>
      </c>
      <c r="D246" s="153"/>
      <c r="E246" s="87"/>
      <c r="F246" s="88"/>
    </row>
    <row r="247" spans="3:6">
      <c r="C247" s="32" t="s">
        <v>33</v>
      </c>
      <c r="D247" s="17"/>
      <c r="E247" s="63"/>
      <c r="F247" s="33"/>
    </row>
    <row r="248" spans="3:6">
      <c r="C248" s="32" t="s">
        <v>34</v>
      </c>
      <c r="D248" s="17"/>
      <c r="E248" s="64"/>
      <c r="F248" s="65"/>
    </row>
    <row r="249" spans="3:6" ht="31.5" customHeight="1">
      <c r="C249" s="152" t="s">
        <v>35</v>
      </c>
      <c r="D249" s="125"/>
      <c r="E249" s="125"/>
      <c r="F249" s="126"/>
    </row>
    <row r="250" spans="3:6">
      <c r="C250" s="127"/>
      <c r="D250" s="128"/>
      <c r="E250" s="128"/>
      <c r="F250" s="129"/>
    </row>
    <row r="251" spans="3:6">
      <c r="C251" s="130"/>
      <c r="D251" s="131"/>
      <c r="E251" s="131"/>
      <c r="F251" s="104"/>
    </row>
    <row r="252" spans="3:6">
      <c r="C252" s="130"/>
      <c r="D252" s="131"/>
      <c r="E252" s="131"/>
      <c r="F252" s="104"/>
    </row>
    <row r="253" spans="3:6">
      <c r="C253" s="130"/>
      <c r="D253" s="131"/>
      <c r="E253" s="131"/>
      <c r="F253" s="104"/>
    </row>
    <row r="254" spans="3:6">
      <c r="C254" s="130"/>
      <c r="D254" s="131"/>
      <c r="E254" s="131"/>
      <c r="F254" s="104"/>
    </row>
    <row r="255" spans="3:6">
      <c r="C255" s="130"/>
      <c r="D255" s="131"/>
      <c r="E255" s="131"/>
      <c r="F255" s="104"/>
    </row>
    <row r="256" spans="3:6">
      <c r="C256" s="130"/>
      <c r="D256" s="131"/>
      <c r="E256" s="131"/>
      <c r="F256" s="104"/>
    </row>
    <row r="257" spans="3:6">
      <c r="C257" s="130"/>
      <c r="D257" s="131"/>
      <c r="E257" s="131"/>
      <c r="F257" s="104"/>
    </row>
    <row r="258" spans="3:6">
      <c r="C258" s="130"/>
      <c r="D258" s="131"/>
      <c r="E258" s="131"/>
      <c r="F258" s="104"/>
    </row>
    <row r="259" spans="3:6">
      <c r="C259" s="149"/>
      <c r="D259" s="150"/>
      <c r="E259" s="150"/>
      <c r="F259" s="151"/>
    </row>
    <row r="260" spans="3:6" ht="62.25" customHeight="1">
      <c r="C260" s="152" t="s">
        <v>36</v>
      </c>
      <c r="D260" s="125"/>
      <c r="E260" s="125"/>
      <c r="F260" s="126"/>
    </row>
    <row r="261" spans="3:6">
      <c r="C261" s="127"/>
      <c r="D261" s="128"/>
      <c r="E261" s="128"/>
      <c r="F261" s="129"/>
    </row>
    <row r="262" spans="3:6">
      <c r="C262" s="130"/>
      <c r="D262" s="131"/>
      <c r="E262" s="131"/>
      <c r="F262" s="104"/>
    </row>
    <row r="263" spans="3:6">
      <c r="C263" s="130"/>
      <c r="D263" s="131"/>
      <c r="E263" s="131"/>
      <c r="F263" s="104"/>
    </row>
    <row r="264" spans="3:6">
      <c r="C264" s="130"/>
      <c r="D264" s="131"/>
      <c r="E264" s="131"/>
      <c r="F264" s="104"/>
    </row>
    <row r="265" spans="3:6">
      <c r="C265" s="130"/>
      <c r="D265" s="131"/>
      <c r="E265" s="131"/>
      <c r="F265" s="104"/>
    </row>
    <row r="266" spans="3:6">
      <c r="C266" s="130"/>
      <c r="D266" s="131"/>
      <c r="E266" s="131"/>
      <c r="F266" s="104"/>
    </row>
    <row r="267" spans="3:6">
      <c r="C267" s="130"/>
      <c r="D267" s="131"/>
      <c r="E267" s="131"/>
      <c r="F267" s="104"/>
    </row>
    <row r="268" spans="3:6">
      <c r="C268" s="132"/>
      <c r="D268" s="133"/>
      <c r="E268" s="133"/>
      <c r="F268" s="106"/>
    </row>
    <row r="269" spans="3:6" ht="15.75">
      <c r="C269" s="134" t="s">
        <v>37</v>
      </c>
      <c r="D269" s="80"/>
      <c r="E269" s="80"/>
      <c r="F269" s="112"/>
    </row>
    <row r="270" spans="3:6" ht="47.25" customHeight="1">
      <c r="C270" s="152" t="s">
        <v>38</v>
      </c>
      <c r="D270" s="153"/>
      <c r="E270" s="87"/>
      <c r="F270" s="88"/>
    </row>
    <row r="271" spans="3:6">
      <c r="C271" s="32" t="s">
        <v>39</v>
      </c>
      <c r="D271" s="17"/>
      <c r="E271" s="89"/>
      <c r="F271" s="90"/>
    </row>
    <row r="272" spans="3:6">
      <c r="C272" s="34" t="s">
        <v>40</v>
      </c>
      <c r="D272" s="22"/>
      <c r="E272" s="154"/>
      <c r="F272" s="155"/>
    </row>
    <row r="273" spans="3:6" ht="30" customHeight="1">
      <c r="C273" s="152" t="s">
        <v>41</v>
      </c>
      <c r="D273" s="125"/>
      <c r="E273" s="125"/>
      <c r="F273" s="126"/>
    </row>
    <row r="274" spans="3:6">
      <c r="C274" s="127"/>
      <c r="D274" s="128"/>
      <c r="E274" s="128"/>
      <c r="F274" s="129"/>
    </row>
    <row r="275" spans="3:6">
      <c r="C275" s="130"/>
      <c r="D275" s="131"/>
      <c r="E275" s="131"/>
      <c r="F275" s="104"/>
    </row>
    <row r="276" spans="3:6">
      <c r="C276" s="130"/>
      <c r="D276" s="131"/>
      <c r="E276" s="131"/>
      <c r="F276" s="104"/>
    </row>
    <row r="277" spans="3:6">
      <c r="C277" s="130"/>
      <c r="D277" s="131"/>
      <c r="E277" s="131"/>
      <c r="F277" s="104"/>
    </row>
    <row r="278" spans="3:6">
      <c r="C278" s="130"/>
      <c r="D278" s="131"/>
      <c r="E278" s="131"/>
      <c r="F278" s="104"/>
    </row>
    <row r="279" spans="3:6">
      <c r="C279" s="130"/>
      <c r="D279" s="131"/>
      <c r="E279" s="131"/>
      <c r="F279" s="104"/>
    </row>
    <row r="280" spans="3:6">
      <c r="C280" s="130"/>
      <c r="D280" s="131"/>
      <c r="E280" s="131"/>
      <c r="F280" s="104"/>
    </row>
    <row r="281" spans="3:6">
      <c r="C281" s="130"/>
      <c r="D281" s="131"/>
      <c r="E281" s="131"/>
      <c r="F281" s="104"/>
    </row>
    <row r="282" spans="3:6">
      <c r="C282" s="130"/>
      <c r="D282" s="131"/>
      <c r="E282" s="131"/>
      <c r="F282" s="104"/>
    </row>
    <row r="283" spans="3:6">
      <c r="C283" s="130"/>
      <c r="D283" s="131"/>
      <c r="E283" s="131"/>
      <c r="F283" s="104"/>
    </row>
    <row r="284" spans="3:6">
      <c r="C284" s="130"/>
      <c r="D284" s="131"/>
      <c r="E284" s="131"/>
      <c r="F284" s="104"/>
    </row>
    <row r="285" spans="3:6">
      <c r="C285" s="130"/>
      <c r="D285" s="131"/>
      <c r="E285" s="131"/>
      <c r="F285" s="104"/>
    </row>
    <row r="286" spans="3:6">
      <c r="C286" s="130"/>
      <c r="D286" s="131"/>
      <c r="E286" s="131"/>
      <c r="F286" s="104"/>
    </row>
    <row r="287" spans="3:6">
      <c r="C287" s="130"/>
      <c r="D287" s="131"/>
      <c r="E287" s="131"/>
      <c r="F287" s="104"/>
    </row>
    <row r="288" spans="3:6">
      <c r="C288" s="130"/>
      <c r="D288" s="131"/>
      <c r="E288" s="131"/>
      <c r="F288" s="104"/>
    </row>
    <row r="289" spans="3:6">
      <c r="C289" s="130"/>
      <c r="D289" s="131"/>
      <c r="E289" s="131"/>
      <c r="F289" s="104"/>
    </row>
    <row r="290" spans="3:6">
      <c r="C290" s="130"/>
      <c r="D290" s="131"/>
      <c r="E290" s="131"/>
      <c r="F290" s="104"/>
    </row>
    <row r="291" spans="3:6">
      <c r="C291" s="130"/>
      <c r="D291" s="131"/>
      <c r="E291" s="131"/>
      <c r="F291" s="104"/>
    </row>
    <row r="292" spans="3:6">
      <c r="C292" s="130"/>
      <c r="D292" s="131"/>
      <c r="E292" s="131"/>
      <c r="F292" s="104"/>
    </row>
    <row r="293" spans="3:6">
      <c r="C293" s="132"/>
      <c r="D293" s="133"/>
      <c r="E293" s="133"/>
      <c r="F293" s="106"/>
    </row>
    <row r="294" spans="3:6" ht="34.5" customHeight="1">
      <c r="C294" s="134" t="s">
        <v>42</v>
      </c>
      <c r="D294" s="80"/>
      <c r="E294" s="80"/>
      <c r="F294" s="112"/>
    </row>
    <row r="295" spans="3:6" ht="30">
      <c r="C295" s="38" t="s">
        <v>43</v>
      </c>
      <c r="D295" s="17"/>
      <c r="E295" s="137" t="s">
        <v>44</v>
      </c>
      <c r="F295" s="126"/>
    </row>
    <row r="296" spans="3:6">
      <c r="C296" s="32" t="s">
        <v>45</v>
      </c>
      <c r="D296" s="17"/>
      <c r="E296" s="156"/>
      <c r="F296" s="157"/>
    </row>
    <row r="297" spans="3:6">
      <c r="C297" s="32" t="s">
        <v>46</v>
      </c>
      <c r="D297" s="12"/>
      <c r="E297" s="158"/>
      <c r="F297" s="159"/>
    </row>
    <row r="298" spans="3:6">
      <c r="C298" s="32" t="s">
        <v>47</v>
      </c>
      <c r="D298" s="12"/>
      <c r="E298" s="158"/>
      <c r="F298" s="159"/>
    </row>
    <row r="299" spans="3:6">
      <c r="C299" s="32" t="s">
        <v>48</v>
      </c>
      <c r="D299" s="14"/>
      <c r="E299" s="158"/>
      <c r="F299" s="159"/>
    </row>
    <row r="300" spans="3:6" ht="60">
      <c r="C300" s="38" t="s">
        <v>49</v>
      </c>
      <c r="D300" s="17"/>
      <c r="E300" s="158"/>
      <c r="F300" s="159"/>
    </row>
    <row r="301" spans="3:6">
      <c r="C301" s="97"/>
      <c r="D301" s="98"/>
      <c r="E301" s="158"/>
      <c r="F301" s="159"/>
    </row>
    <row r="302" spans="3:6">
      <c r="C302" s="145"/>
      <c r="D302" s="146"/>
      <c r="E302" s="158"/>
      <c r="F302" s="159"/>
    </row>
    <row r="303" spans="3:6">
      <c r="C303" s="145"/>
      <c r="D303" s="146"/>
      <c r="E303" s="158"/>
      <c r="F303" s="159"/>
    </row>
    <row r="304" spans="3:6">
      <c r="C304" s="145"/>
      <c r="D304" s="146"/>
      <c r="E304" s="158"/>
      <c r="F304" s="159"/>
    </row>
    <row r="305" spans="3:6">
      <c r="C305" s="145"/>
      <c r="D305" s="146"/>
      <c r="E305" s="158"/>
      <c r="F305" s="159"/>
    </row>
    <row r="306" spans="3:6">
      <c r="C306" s="145"/>
      <c r="D306" s="146"/>
      <c r="E306" s="158"/>
      <c r="F306" s="159"/>
    </row>
    <row r="307" spans="3:6">
      <c r="C307" s="145"/>
      <c r="D307" s="146"/>
      <c r="E307" s="158"/>
      <c r="F307" s="159"/>
    </row>
    <row r="308" spans="3:6">
      <c r="C308" s="145"/>
      <c r="D308" s="146"/>
      <c r="E308" s="158"/>
      <c r="F308" s="159"/>
    </row>
    <row r="309" spans="3:6">
      <c r="C309" s="145"/>
      <c r="D309" s="146"/>
      <c r="E309" s="158"/>
      <c r="F309" s="159"/>
    </row>
    <row r="310" spans="3:6">
      <c r="C310" s="145"/>
      <c r="D310" s="146"/>
      <c r="E310" s="158"/>
      <c r="F310" s="159"/>
    </row>
    <row r="311" spans="3:6">
      <c r="C311" s="145"/>
      <c r="D311" s="146"/>
      <c r="E311" s="158"/>
      <c r="F311" s="159"/>
    </row>
    <row r="312" spans="3:6">
      <c r="C312" s="145"/>
      <c r="D312" s="146"/>
      <c r="E312" s="158"/>
      <c r="F312" s="159"/>
    </row>
    <row r="313" spans="3:6">
      <c r="C313" s="145"/>
      <c r="D313" s="146"/>
      <c r="E313" s="158"/>
      <c r="F313" s="159"/>
    </row>
    <row r="314" spans="3:6">
      <c r="C314" s="145"/>
      <c r="D314" s="146"/>
      <c r="E314" s="158"/>
      <c r="F314" s="159"/>
    </row>
    <row r="315" spans="3:6">
      <c r="C315" s="145"/>
      <c r="D315" s="146"/>
      <c r="E315" s="158"/>
      <c r="F315" s="159"/>
    </row>
    <row r="316" spans="3:6">
      <c r="C316" s="145"/>
      <c r="D316" s="146"/>
      <c r="E316" s="158"/>
      <c r="F316" s="159"/>
    </row>
    <row r="317" spans="3:6">
      <c r="C317" s="145"/>
      <c r="D317" s="146"/>
      <c r="E317" s="158"/>
      <c r="F317" s="159"/>
    </row>
    <row r="318" spans="3:6">
      <c r="C318" s="145"/>
      <c r="D318" s="146"/>
      <c r="E318" s="158"/>
      <c r="F318" s="159"/>
    </row>
    <row r="319" spans="3:6">
      <c r="C319" s="145"/>
      <c r="D319" s="146"/>
      <c r="E319" s="158"/>
      <c r="F319" s="159"/>
    </row>
    <row r="320" spans="3:6">
      <c r="C320" s="145"/>
      <c r="D320" s="146"/>
      <c r="E320" s="158"/>
      <c r="F320" s="159"/>
    </row>
    <row r="321" spans="3:6">
      <c r="C321" s="145"/>
      <c r="D321" s="146"/>
      <c r="E321" s="158"/>
      <c r="F321" s="159"/>
    </row>
    <row r="322" spans="3:6">
      <c r="C322" s="145"/>
      <c r="D322" s="146"/>
      <c r="E322" s="158"/>
      <c r="F322" s="159"/>
    </row>
    <row r="323" spans="3:6">
      <c r="C323" s="162"/>
      <c r="D323" s="163"/>
      <c r="E323" s="160"/>
      <c r="F323" s="161"/>
    </row>
    <row r="324" spans="3:6" ht="48" customHeight="1">
      <c r="C324" s="79" t="s">
        <v>50</v>
      </c>
      <c r="D324" s="80"/>
      <c r="E324" s="80"/>
      <c r="F324" s="81"/>
    </row>
    <row r="325" spans="3:6" ht="19.5" customHeight="1">
      <c r="C325" s="82" t="s">
        <v>131</v>
      </c>
      <c r="D325" s="83"/>
      <c r="E325" s="83"/>
      <c r="F325" s="84"/>
    </row>
    <row r="326" spans="3:6">
      <c r="C326" s="32" t="s">
        <v>52</v>
      </c>
      <c r="D326" s="7" t="s">
        <v>53</v>
      </c>
      <c r="E326" s="8" t="s">
        <v>54</v>
      </c>
      <c r="F326" s="39" t="s">
        <v>55</v>
      </c>
    </row>
    <row r="327" spans="3:6">
      <c r="C327" s="40"/>
      <c r="D327" s="12"/>
      <c r="E327" s="25"/>
      <c r="F327" s="41"/>
    </row>
    <row r="328" spans="3:6">
      <c r="C328" s="42"/>
      <c r="D328" s="12"/>
      <c r="E328" s="25"/>
      <c r="F328" s="43"/>
    </row>
    <row r="329" spans="3:6">
      <c r="C329" s="40"/>
      <c r="D329" s="12"/>
      <c r="E329" s="25"/>
      <c r="F329" s="41"/>
    </row>
    <row r="330" spans="3:6">
      <c r="C330" s="42"/>
      <c r="D330" s="12"/>
      <c r="E330" s="25"/>
      <c r="F330" s="43"/>
    </row>
    <row r="331" spans="3:6">
      <c r="C331" s="40"/>
      <c r="D331" s="12"/>
      <c r="E331" s="25"/>
      <c r="F331" s="41"/>
    </row>
    <row r="332" spans="3:6">
      <c r="C332" s="42"/>
      <c r="D332" s="12"/>
      <c r="E332" s="25"/>
      <c r="F332" s="43"/>
    </row>
    <row r="333" spans="3:6">
      <c r="C333" s="40"/>
      <c r="D333" s="12"/>
      <c r="E333" s="25"/>
      <c r="F333" s="41"/>
    </row>
    <row r="334" spans="3:6">
      <c r="C334" s="42"/>
      <c r="D334" s="12"/>
      <c r="E334" s="25"/>
      <c r="F334" s="43"/>
    </row>
    <row r="335" spans="3:6">
      <c r="C335" s="40"/>
      <c r="D335" s="12"/>
      <c r="E335" s="25"/>
      <c r="F335" s="41"/>
    </row>
    <row r="336" spans="3:6">
      <c r="C336" s="40"/>
      <c r="D336" s="12"/>
      <c r="E336" s="25"/>
      <c r="F336" s="43"/>
    </row>
    <row r="337" spans="3:6" ht="15.75">
      <c r="C337" s="85" t="s">
        <v>56</v>
      </c>
      <c r="D337" s="86"/>
      <c r="E337" s="87"/>
      <c r="F337" s="88"/>
    </row>
    <row r="338" spans="3:6">
      <c r="C338" s="44" t="s">
        <v>57</v>
      </c>
      <c r="D338" s="16">
        <f>SUMIFS($D$327:$D$336,$E$327:$E$336, "Secured")</f>
        <v>0</v>
      </c>
      <c r="E338" s="89"/>
      <c r="F338" s="90"/>
    </row>
    <row r="339" spans="3:6">
      <c r="C339" s="44" t="s">
        <v>58</v>
      </c>
      <c r="D339" s="16">
        <f>SUMIFS($D$327:$D$336,$E$327:$E$336, "Anticipated")</f>
        <v>0</v>
      </c>
      <c r="E339" s="89"/>
      <c r="F339" s="90"/>
    </row>
    <row r="340" spans="3:6">
      <c r="C340" s="44" t="s">
        <v>59</v>
      </c>
      <c r="D340" s="16">
        <f>SUMIFS($D$327:$D$336,$E$327:$E$336, "Proposed")</f>
        <v>0</v>
      </c>
      <c r="E340" s="89"/>
      <c r="F340" s="90"/>
    </row>
    <row r="341" spans="3:6">
      <c r="C341" s="44" t="s">
        <v>132</v>
      </c>
      <c r="D341" s="16">
        <f>SUM(D338:D340)</f>
        <v>0</v>
      </c>
      <c r="E341" s="89"/>
      <c r="F341" s="90"/>
    </row>
    <row r="342" spans="3:6">
      <c r="C342" s="44" t="s">
        <v>133</v>
      </c>
      <c r="D342" s="16">
        <f>D7</f>
        <v>0</v>
      </c>
      <c r="E342" s="89"/>
      <c r="F342" s="90"/>
    </row>
    <row r="343" spans="3:6">
      <c r="C343" s="44" t="s">
        <v>62</v>
      </c>
      <c r="D343" s="78" t="str">
        <f>IFERROR(D341/D342,"-")</f>
        <v>-</v>
      </c>
      <c r="E343" s="89"/>
      <c r="F343" s="90"/>
    </row>
    <row r="344" spans="3:6">
      <c r="C344" s="93" t="s">
        <v>63</v>
      </c>
      <c r="D344" s="94"/>
      <c r="E344" s="89"/>
      <c r="F344" s="90"/>
    </row>
    <row r="345" spans="3:6">
      <c r="C345" s="95"/>
      <c r="D345" s="96"/>
      <c r="E345" s="91"/>
      <c r="F345" s="92"/>
    </row>
    <row r="346" spans="3:6" ht="15.75">
      <c r="C346" s="134" t="s">
        <v>64</v>
      </c>
      <c r="D346" s="80"/>
      <c r="E346" s="80"/>
      <c r="F346" s="112"/>
    </row>
    <row r="347" spans="3:6" ht="15.75">
      <c r="C347" s="85" t="s">
        <v>65</v>
      </c>
      <c r="D347" s="86"/>
      <c r="E347" s="87"/>
      <c r="F347" s="88"/>
    </row>
    <row r="348" spans="3:6">
      <c r="C348" s="32" t="s">
        <v>66</v>
      </c>
      <c r="D348" s="10">
        <f>D7</f>
        <v>0</v>
      </c>
      <c r="E348" s="89"/>
      <c r="F348" s="90"/>
    </row>
    <row r="349" spans="3:6">
      <c r="C349" s="34" t="s">
        <v>67</v>
      </c>
      <c r="D349" s="10">
        <f>D341</f>
        <v>0</v>
      </c>
      <c r="E349" s="89"/>
      <c r="F349" s="90"/>
    </row>
    <row r="350" spans="3:6" ht="15.75">
      <c r="C350" s="35" t="s">
        <v>68</v>
      </c>
      <c r="D350" s="3"/>
      <c r="E350" s="89"/>
      <c r="F350" s="90"/>
    </row>
    <row r="351" spans="3:6">
      <c r="C351" s="36" t="s">
        <v>69</v>
      </c>
      <c r="D351" s="17"/>
      <c r="E351" s="89"/>
      <c r="F351" s="90"/>
    </row>
    <row r="352" spans="3:6">
      <c r="C352" s="37" t="s">
        <v>70</v>
      </c>
      <c r="D352" s="17"/>
      <c r="E352" s="89"/>
      <c r="F352" s="90"/>
    </row>
    <row r="353" spans="3:6">
      <c r="C353" s="32" t="s">
        <v>71</v>
      </c>
      <c r="D353" s="13"/>
      <c r="E353" s="89"/>
      <c r="F353" s="90"/>
    </row>
    <row r="354" spans="3:6">
      <c r="C354" s="34" t="s">
        <v>72</v>
      </c>
      <c r="D354" s="9">
        <f>D353*DollarsPerKWH_Residential</f>
        <v>0</v>
      </c>
      <c r="E354" s="89"/>
      <c r="F354" s="90"/>
    </row>
    <row r="355" spans="3:6">
      <c r="C355" s="32" t="s">
        <v>73</v>
      </c>
      <c r="D355" s="13"/>
      <c r="E355" s="89"/>
      <c r="F355" s="90"/>
    </row>
    <row r="356" spans="3:6">
      <c r="C356" s="34" t="s">
        <v>74</v>
      </c>
      <c r="D356" s="9">
        <f>D355*DollarsPerTherm_Gas</f>
        <v>0</v>
      </c>
      <c r="E356" s="89"/>
      <c r="F356" s="90"/>
    </row>
    <row r="357" spans="3:6">
      <c r="C357" s="73" t="s">
        <v>75</v>
      </c>
      <c r="D357" s="13"/>
      <c r="E357" s="89"/>
      <c r="F357" s="90"/>
    </row>
    <row r="358" spans="3:6">
      <c r="C358" s="74" t="s">
        <v>76</v>
      </c>
      <c r="D358" s="9">
        <f>D357*DollarsPerGallon_Propane</f>
        <v>0</v>
      </c>
      <c r="E358" s="89"/>
      <c r="F358" s="90"/>
    </row>
    <row r="359" spans="3:6">
      <c r="C359" s="73" t="s">
        <v>77</v>
      </c>
      <c r="D359" s="13"/>
      <c r="E359" s="89"/>
      <c r="F359" s="90"/>
    </row>
    <row r="360" spans="3:6">
      <c r="C360" s="74" t="s">
        <v>78</v>
      </c>
      <c r="D360" s="9">
        <f>D359*DollarsPerGallon_Oil</f>
        <v>0</v>
      </c>
      <c r="E360" s="89"/>
      <c r="F360" s="90"/>
    </row>
    <row r="361" spans="3:6" ht="15.75">
      <c r="C361" s="35" t="s">
        <v>79</v>
      </c>
      <c r="D361" s="3"/>
      <c r="E361" s="89"/>
      <c r="F361" s="90"/>
    </row>
    <row r="362" spans="3:6">
      <c r="C362" s="32" t="s">
        <v>80</v>
      </c>
      <c r="D362" s="10">
        <f>D354+D356+D358+D360</f>
        <v>0</v>
      </c>
      <c r="E362" s="89"/>
      <c r="F362" s="90"/>
    </row>
    <row r="363" spans="3:6">
      <c r="C363" s="32" t="s">
        <v>81</v>
      </c>
      <c r="D363" s="75" t="str">
        <f>IFERROR(#REF!/D362,"-")</f>
        <v>-</v>
      </c>
      <c r="E363" s="154"/>
      <c r="F363" s="155"/>
    </row>
    <row r="364" spans="3:6" ht="32.25" customHeight="1">
      <c r="C364" s="152" t="s">
        <v>82</v>
      </c>
      <c r="D364" s="125"/>
      <c r="E364" s="125"/>
      <c r="F364" s="126"/>
    </row>
    <row r="365" spans="3:6">
      <c r="C365" s="127"/>
      <c r="D365" s="128"/>
      <c r="E365" s="128"/>
      <c r="F365" s="129"/>
    </row>
    <row r="366" spans="3:6">
      <c r="C366" s="130"/>
      <c r="D366" s="131"/>
      <c r="E366" s="131"/>
      <c r="F366" s="104"/>
    </row>
    <row r="367" spans="3:6">
      <c r="C367" s="130"/>
      <c r="D367" s="131"/>
      <c r="E367" s="131"/>
      <c r="F367" s="104"/>
    </row>
    <row r="368" spans="3:6">
      <c r="C368" s="130"/>
      <c r="D368" s="131"/>
      <c r="E368" s="131"/>
      <c r="F368" s="104"/>
    </row>
    <row r="369" spans="3:6">
      <c r="C369" s="130"/>
      <c r="D369" s="131"/>
      <c r="E369" s="131"/>
      <c r="F369" s="104"/>
    </row>
    <row r="370" spans="3:6">
      <c r="C370" s="130"/>
      <c r="D370" s="131"/>
      <c r="E370" s="131"/>
      <c r="F370" s="104"/>
    </row>
    <row r="371" spans="3:6">
      <c r="C371" s="130"/>
      <c r="D371" s="131"/>
      <c r="E371" s="131"/>
      <c r="F371" s="104"/>
    </row>
    <row r="372" spans="3:6">
      <c r="C372" s="130"/>
      <c r="D372" s="131"/>
      <c r="E372" s="131"/>
      <c r="F372" s="104"/>
    </row>
    <row r="373" spans="3:6">
      <c r="C373" s="130"/>
      <c r="D373" s="131"/>
      <c r="E373" s="131"/>
      <c r="F373" s="104"/>
    </row>
    <row r="374" spans="3:6">
      <c r="C374" s="130"/>
      <c r="D374" s="131"/>
      <c r="E374" s="131"/>
      <c r="F374" s="104"/>
    </row>
    <row r="375" spans="3:6">
      <c r="C375" s="130"/>
      <c r="D375" s="131"/>
      <c r="E375" s="131"/>
      <c r="F375" s="104"/>
    </row>
    <row r="376" spans="3:6">
      <c r="C376" s="130"/>
      <c r="D376" s="131"/>
      <c r="E376" s="131"/>
      <c r="F376" s="104"/>
    </row>
    <row r="377" spans="3:6">
      <c r="C377" s="130"/>
      <c r="D377" s="131"/>
      <c r="E377" s="131"/>
      <c r="F377" s="104"/>
    </row>
    <row r="378" spans="3:6">
      <c r="C378" s="130"/>
      <c r="D378" s="131"/>
      <c r="E378" s="131"/>
      <c r="F378" s="104"/>
    </row>
    <row r="379" spans="3:6">
      <c r="C379" s="130"/>
      <c r="D379" s="131"/>
      <c r="E379" s="131"/>
      <c r="F379" s="104"/>
    </row>
    <row r="380" spans="3:6">
      <c r="C380" s="130"/>
      <c r="D380" s="131"/>
      <c r="E380" s="131"/>
      <c r="F380" s="104"/>
    </row>
    <row r="381" spans="3:6">
      <c r="C381" s="130"/>
      <c r="D381" s="131"/>
      <c r="E381" s="131"/>
      <c r="F381" s="104"/>
    </row>
    <row r="382" spans="3:6">
      <c r="C382" s="130"/>
      <c r="D382" s="131"/>
      <c r="E382" s="131"/>
      <c r="F382" s="104"/>
    </row>
    <row r="383" spans="3:6">
      <c r="C383" s="130"/>
      <c r="D383" s="131"/>
      <c r="E383" s="131"/>
      <c r="F383" s="104"/>
    </row>
    <row r="384" spans="3:6">
      <c r="C384" s="130"/>
      <c r="D384" s="131"/>
      <c r="E384" s="131"/>
      <c r="F384" s="104"/>
    </row>
    <row r="385" spans="1:6">
      <c r="C385" s="130"/>
      <c r="D385" s="131"/>
      <c r="E385" s="131"/>
      <c r="F385" s="104"/>
    </row>
    <row r="386" spans="1:6">
      <c r="C386" s="130"/>
      <c r="D386" s="131"/>
      <c r="E386" s="131"/>
      <c r="F386" s="104"/>
    </row>
    <row r="387" spans="1:6">
      <c r="C387" s="132"/>
      <c r="D387" s="133"/>
      <c r="E387" s="133"/>
      <c r="F387" s="106"/>
    </row>
    <row r="388" spans="1:6" ht="15.75">
      <c r="C388" s="195" t="s">
        <v>83</v>
      </c>
      <c r="D388" s="196"/>
      <c r="E388" s="196"/>
      <c r="F388" s="197"/>
    </row>
    <row r="389" spans="1:6" ht="15.75">
      <c r="C389" s="85" t="s">
        <v>84</v>
      </c>
      <c r="D389" s="86"/>
      <c r="E389" s="198"/>
      <c r="F389" s="199"/>
    </row>
    <row r="390" spans="1:6">
      <c r="C390" s="32" t="s">
        <v>85</v>
      </c>
      <c r="D390" s="76">
        <f>D353*kgCO2ePerKWH</f>
        <v>0</v>
      </c>
      <c r="E390" s="198"/>
      <c r="F390" s="199"/>
    </row>
    <row r="391" spans="1:6">
      <c r="C391" s="32" t="s">
        <v>86</v>
      </c>
      <c r="D391" s="76">
        <f>D355*kgCO2ePerTherm_Gas</f>
        <v>0</v>
      </c>
      <c r="E391" s="198"/>
      <c r="F391" s="199"/>
    </row>
    <row r="392" spans="1:6">
      <c r="C392" s="32" t="s">
        <v>87</v>
      </c>
      <c r="D392" s="76">
        <f>D357*kgCO2ePerGallon_Propane</f>
        <v>0</v>
      </c>
      <c r="E392" s="198"/>
      <c r="F392" s="199"/>
    </row>
    <row r="393" spans="1:6">
      <c r="C393" s="32" t="s">
        <v>88</v>
      </c>
      <c r="D393" s="76">
        <f>D359*kgCO2ePerGallon_Oil</f>
        <v>0</v>
      </c>
      <c r="E393" s="198"/>
      <c r="F393" s="199"/>
    </row>
    <row r="394" spans="1:6">
      <c r="C394" s="46" t="s">
        <v>89</v>
      </c>
      <c r="D394" s="77" t="str">
        <f>IF($D$7=0, "-",SUM(D390:D393)/$D$7)</f>
        <v>-</v>
      </c>
      <c r="E394" s="198"/>
      <c r="F394" s="199"/>
    </row>
    <row r="395" spans="1:6" ht="15.75">
      <c r="A395" s="6"/>
      <c r="B395" t="s">
        <v>90</v>
      </c>
      <c r="C395" s="195" t="s">
        <v>91</v>
      </c>
      <c r="D395" s="196"/>
      <c r="E395" s="196"/>
      <c r="F395" s="197"/>
    </row>
    <row r="396" spans="1:6">
      <c r="A396" s="6"/>
      <c r="B396" t="s">
        <v>90</v>
      </c>
      <c r="C396" s="203" t="s">
        <v>92</v>
      </c>
      <c r="D396" s="204"/>
      <c r="E396" s="204"/>
      <c r="F396" s="205"/>
    </row>
    <row r="397" spans="1:6">
      <c r="A397" s="6"/>
      <c r="B397" t="s">
        <v>90</v>
      </c>
      <c r="C397" s="203"/>
      <c r="D397" s="204"/>
      <c r="E397" s="204"/>
      <c r="F397" s="205"/>
    </row>
    <row r="398" spans="1:6">
      <c r="A398" s="6"/>
      <c r="B398" t="s">
        <v>90</v>
      </c>
      <c r="C398" s="203"/>
      <c r="D398" s="204"/>
      <c r="E398" s="204"/>
      <c r="F398" s="205"/>
    </row>
    <row r="399" spans="1:6">
      <c r="A399" s="1"/>
      <c r="B399" t="s">
        <v>90</v>
      </c>
      <c r="C399" s="203"/>
      <c r="D399" s="204"/>
      <c r="E399" s="204"/>
      <c r="F399" s="205"/>
    </row>
    <row r="400" spans="1:6">
      <c r="A400" s="1"/>
      <c r="B400" t="s">
        <v>90</v>
      </c>
      <c r="C400" s="212" t="s">
        <v>93</v>
      </c>
      <c r="D400" s="213"/>
      <c r="E400" s="213"/>
      <c r="F400" s="214"/>
    </row>
    <row r="401" spans="1:6">
      <c r="A401" s="1"/>
      <c r="B401" t="s">
        <v>90</v>
      </c>
      <c r="C401" s="212"/>
      <c r="D401" s="213"/>
      <c r="E401" s="213"/>
      <c r="F401" s="214"/>
    </row>
    <row r="402" spans="1:6">
      <c r="A402" s="1"/>
      <c r="B402" t="s">
        <v>90</v>
      </c>
      <c r="C402" s="212"/>
      <c r="D402" s="213"/>
      <c r="E402" s="213"/>
      <c r="F402" s="214"/>
    </row>
    <row r="403" spans="1:6">
      <c r="A403" s="1"/>
      <c r="B403" t="s">
        <v>90</v>
      </c>
      <c r="C403" s="212"/>
      <c r="D403" s="213"/>
      <c r="E403" s="213"/>
      <c r="F403" s="214"/>
    </row>
    <row r="404" spans="1:6">
      <c r="A404" s="2"/>
      <c r="B404" t="s">
        <v>90</v>
      </c>
      <c r="C404" s="212"/>
      <c r="D404" s="213"/>
      <c r="E404" s="213"/>
      <c r="F404" s="214"/>
    </row>
    <row r="405" spans="1:6">
      <c r="A405" s="2"/>
      <c r="B405" t="s">
        <v>90</v>
      </c>
      <c r="C405" s="212" t="s">
        <v>94</v>
      </c>
      <c r="D405" s="213"/>
      <c r="E405" s="213"/>
      <c r="F405" s="214"/>
    </row>
    <row r="406" spans="1:6">
      <c r="A406" s="2"/>
      <c r="B406" t="s">
        <v>90</v>
      </c>
      <c r="C406" s="212"/>
      <c r="D406" s="213"/>
      <c r="E406" s="213"/>
      <c r="F406" s="214"/>
    </row>
    <row r="407" spans="1:6">
      <c r="A407" s="2"/>
      <c r="B407" t="s">
        <v>90</v>
      </c>
      <c r="C407" s="212"/>
      <c r="D407" s="213"/>
      <c r="E407" s="213"/>
      <c r="F407" s="214"/>
    </row>
    <row r="408" spans="1:6">
      <c r="A408" s="2"/>
      <c r="B408" t="s">
        <v>90</v>
      </c>
      <c r="C408" s="212"/>
      <c r="D408" s="213"/>
      <c r="E408" s="213"/>
      <c r="F408" s="214"/>
    </row>
    <row r="409" spans="1:6">
      <c r="A409" s="1"/>
      <c r="B409" t="s">
        <v>90</v>
      </c>
      <c r="C409" s="212" t="s">
        <v>95</v>
      </c>
      <c r="D409" s="213"/>
      <c r="E409" s="213"/>
      <c r="F409" s="214"/>
    </row>
    <row r="410" spans="1:6">
      <c r="A410" s="1"/>
      <c r="B410" t="s">
        <v>90</v>
      </c>
      <c r="C410" s="200" t="s">
        <v>96</v>
      </c>
      <c r="D410" s="201"/>
      <c r="E410" s="201"/>
      <c r="F410" s="202"/>
    </row>
    <row r="411" spans="1:6" ht="15.75" customHeight="1">
      <c r="C411" s="174" t="s">
        <v>97</v>
      </c>
      <c r="D411" s="175"/>
      <c r="E411" s="175"/>
      <c r="F411" s="176"/>
    </row>
    <row r="412" spans="1:6" ht="63">
      <c r="C412" s="28" t="s">
        <v>98</v>
      </c>
      <c r="D412" s="27" t="s">
        <v>99</v>
      </c>
      <c r="E412" s="27" t="s">
        <v>100</v>
      </c>
      <c r="F412" s="29" t="s">
        <v>101</v>
      </c>
    </row>
    <row r="413" spans="1:6" ht="18.75" customHeight="1">
      <c r="C413" s="177" t="s">
        <v>102</v>
      </c>
      <c r="D413" s="178"/>
      <c r="E413" s="178"/>
      <c r="F413" s="179"/>
    </row>
    <row r="414" spans="1:6" ht="45">
      <c r="C414" s="67" t="s">
        <v>103</v>
      </c>
      <c r="D414" s="70"/>
      <c r="E414" s="68" t="s">
        <v>104</v>
      </c>
      <c r="F414" s="30">
        <f>D414*4050</f>
        <v>0</v>
      </c>
    </row>
    <row r="415" spans="1:6">
      <c r="C415" s="177" t="s">
        <v>105</v>
      </c>
      <c r="D415" s="178"/>
      <c r="E415" s="178"/>
      <c r="F415" s="179"/>
    </row>
    <row r="416" spans="1:6" ht="30">
      <c r="C416" s="67" t="s">
        <v>106</v>
      </c>
      <c r="D416" s="70"/>
      <c r="E416" s="68" t="s">
        <v>107</v>
      </c>
      <c r="F416" s="30">
        <f>D416*1170</f>
        <v>0</v>
      </c>
    </row>
    <row r="417" spans="3:6" ht="30">
      <c r="C417" s="67" t="s">
        <v>108</v>
      </c>
      <c r="D417" s="70"/>
      <c r="E417" s="68" t="s">
        <v>109</v>
      </c>
      <c r="F417" s="30">
        <f>D417*425</f>
        <v>0</v>
      </c>
    </row>
    <row r="418" spans="3:6">
      <c r="C418" s="177" t="s">
        <v>110</v>
      </c>
      <c r="D418" s="178"/>
      <c r="E418" s="178"/>
      <c r="F418" s="179"/>
    </row>
    <row r="419" spans="3:6" ht="30">
      <c r="C419" s="67" t="s">
        <v>111</v>
      </c>
      <c r="D419" s="71"/>
      <c r="E419" s="69" t="s">
        <v>112</v>
      </c>
      <c r="F419" s="30">
        <f>D419*160</f>
        <v>0</v>
      </c>
    </row>
    <row r="420" spans="3:6" ht="30">
      <c r="C420" s="67" t="s">
        <v>113</v>
      </c>
      <c r="D420" s="72"/>
      <c r="E420" s="69" t="s">
        <v>114</v>
      </c>
      <c r="F420" s="30">
        <f>D420*100</f>
        <v>0</v>
      </c>
    </row>
    <row r="421" spans="3:6" ht="30">
      <c r="C421" s="67" t="s">
        <v>115</v>
      </c>
      <c r="D421" s="72"/>
      <c r="E421" s="69" t="s">
        <v>116</v>
      </c>
      <c r="F421" s="30">
        <f>D421*40</f>
        <v>0</v>
      </c>
    </row>
    <row r="422" spans="3:6" ht="30">
      <c r="C422" s="67" t="s">
        <v>117</v>
      </c>
      <c r="D422" s="72"/>
      <c r="E422" s="69" t="s">
        <v>118</v>
      </c>
      <c r="F422" s="30">
        <f>D422*45</f>
        <v>0</v>
      </c>
    </row>
    <row r="423" spans="3:6">
      <c r="C423" s="177" t="s">
        <v>119</v>
      </c>
      <c r="D423" s="178"/>
      <c r="E423" s="178"/>
      <c r="F423" s="179"/>
    </row>
    <row r="424" spans="3:6">
      <c r="C424" s="183" t="s">
        <v>120</v>
      </c>
      <c r="D424" s="184"/>
      <c r="E424" s="184"/>
      <c r="F424" s="185"/>
    </row>
    <row r="425" spans="3:6" ht="62.25" customHeight="1">
      <c r="C425" s="166" t="s">
        <v>121</v>
      </c>
      <c r="D425" s="167"/>
      <c r="E425" s="167"/>
      <c r="F425" s="168"/>
    </row>
  </sheetData>
  <sheetProtection formatRows="0"/>
  <protectedRanges>
    <protectedRange sqref="D7:D16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388:F388"/>
    <mergeCell ref="C389:D389"/>
    <mergeCell ref="E389:F394"/>
    <mergeCell ref="C346:F346"/>
    <mergeCell ref="C347:D347"/>
    <mergeCell ref="E347:F363"/>
    <mergeCell ref="C364:F364"/>
    <mergeCell ref="C365:F387"/>
    <mergeCell ref="C17:D20"/>
    <mergeCell ref="E10:F20"/>
    <mergeCell ref="C2:F2"/>
    <mergeCell ref="C3:F3"/>
    <mergeCell ref="C4:F4"/>
    <mergeCell ref="C5:F5"/>
    <mergeCell ref="C6:D6"/>
    <mergeCell ref="E6:F7"/>
    <mergeCell ref="C8:F8"/>
    <mergeCell ref="E9:F9"/>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261:F268"/>
    <mergeCell ref="C188:F188"/>
    <mergeCell ref="E189:F189"/>
    <mergeCell ref="C190:F190"/>
    <mergeCell ref="C191:F228"/>
    <mergeCell ref="C229:F229"/>
    <mergeCell ref="C230:F245"/>
    <mergeCell ref="C246:D246"/>
    <mergeCell ref="C249:F249"/>
    <mergeCell ref="C250:F259"/>
    <mergeCell ref="C260:F260"/>
    <mergeCell ref="E246:F246"/>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411:F411"/>
    <mergeCell ref="C395:F395"/>
    <mergeCell ref="C396:F399"/>
    <mergeCell ref="C400:F404"/>
    <mergeCell ref="C405:F408"/>
    <mergeCell ref="C409:F409"/>
    <mergeCell ref="C410:F410"/>
    <mergeCell ref="C425:F425"/>
    <mergeCell ref="C413:F413"/>
    <mergeCell ref="C415:F415"/>
    <mergeCell ref="C418:F418"/>
    <mergeCell ref="C423:F423"/>
    <mergeCell ref="C424:F424"/>
  </mergeCells>
  <dataValidations count="6">
    <dataValidation type="list" operator="greaterThanOrEqual" allowBlank="1" showInputMessage="1" showErrorMessage="1" sqref="E327:E336" xr:uid="{D18C9803-2502-423F-9294-6CBC9ADF841D}">
      <formula1>LeveragedStatus</formula1>
    </dataValidation>
    <dataValidation type="list" allowBlank="1" showInputMessage="1" showErrorMessage="1" sqref="F326" xr:uid="{3C271229-A4DB-40DD-9781-6E28CDBD7841}">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BC78484C-AB88-402D-A5B8-75E73D6EB2A5}"/>
    <dataValidation operator="greaterThanOrEqual" allowBlank="1" showInputMessage="1" showErrorMessage="1" sqref="C327:D336 F326:F336" xr:uid="{F8670030-FB27-4D9B-A71F-620D6538D68B}"/>
    <dataValidation type="list" allowBlank="1" showInputMessage="1" showErrorMessage="1" sqref="D189 D247:D248 D271:D272 D295:D296 D300 D10:D16 D351:D352" xr:uid="{B9621A95-53FD-47AF-9299-CC8238AE16AF}">
      <formula1>YesNo</formula1>
    </dataValidation>
    <dataValidation allowBlank="1" showInputMessage="1" showErrorMessage="1" sqref="C21:F21 D353:D354" xr:uid="{DDBF5623-1056-494F-8611-244161E4D3ED}"/>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6E67-F7BD-48EF-A0D1-72469AD46085}">
  <sheetPr>
    <tabColor rgb="FF92D050"/>
  </sheetPr>
  <dimension ref="A2:F425"/>
  <sheetViews>
    <sheetView topLeftCell="A312" workbookViewId="0">
      <selection activeCell="C324" sqref="C324:F324"/>
    </sheetView>
  </sheetViews>
  <sheetFormatPr defaultRowHeight="15"/>
  <cols>
    <col min="2" max="2" width="0" hidden="1" customWidth="1"/>
    <col min="3" max="3" width="50.5703125" customWidth="1"/>
    <col min="4" max="4" width="24.42578125" customWidth="1"/>
    <col min="5" max="6" width="65" customWidth="1"/>
  </cols>
  <sheetData>
    <row r="2" spans="3:6">
      <c r="C2" s="261" t="s">
        <v>0</v>
      </c>
      <c r="D2" s="262"/>
      <c r="E2" s="262"/>
      <c r="F2" s="263"/>
    </row>
    <row r="3" spans="3:6">
      <c r="C3" s="264" t="s">
        <v>1</v>
      </c>
      <c r="D3" s="265"/>
      <c r="E3" s="265"/>
      <c r="F3" s="266"/>
    </row>
    <row r="4" spans="3:6">
      <c r="C4" s="270" t="s">
        <v>2</v>
      </c>
      <c r="D4" s="271"/>
      <c r="E4" s="271"/>
      <c r="F4" s="272"/>
    </row>
    <row r="5" spans="3:6" ht="15.75">
      <c r="C5" s="180" t="s">
        <v>3</v>
      </c>
      <c r="D5" s="181"/>
      <c r="E5" s="181"/>
      <c r="F5" s="182"/>
    </row>
    <row r="6" spans="3:6" ht="15.75">
      <c r="C6" s="186" t="s">
        <v>4</v>
      </c>
      <c r="D6" s="187"/>
      <c r="E6" s="188"/>
      <c r="F6" s="88"/>
    </row>
    <row r="7" spans="3:6">
      <c r="C7" s="32" t="s">
        <v>134</v>
      </c>
      <c r="D7" s="24"/>
      <c r="E7" s="217"/>
      <c r="F7" s="90"/>
    </row>
    <row r="8" spans="3:6" ht="35.25" customHeight="1">
      <c r="C8" s="219" t="s">
        <v>6</v>
      </c>
      <c r="D8" s="220"/>
      <c r="E8" s="220"/>
      <c r="F8" s="221"/>
    </row>
    <row r="9" spans="3:6" ht="30.75" customHeight="1">
      <c r="C9" s="85" t="s">
        <v>135</v>
      </c>
      <c r="D9" s="86"/>
      <c r="E9" s="137" t="s">
        <v>8</v>
      </c>
      <c r="F9" s="126"/>
    </row>
    <row r="10" spans="3:6">
      <c r="C10" s="32" t="s">
        <v>136</v>
      </c>
      <c r="D10" s="17"/>
      <c r="E10" s="138"/>
      <c r="F10" s="129"/>
    </row>
    <row r="11" spans="3:6">
      <c r="C11" s="44" t="s">
        <v>137</v>
      </c>
      <c r="D11" s="17"/>
      <c r="E11" s="139"/>
      <c r="F11" s="104"/>
    </row>
    <row r="12" spans="3:6">
      <c r="C12" s="44" t="s">
        <v>138</v>
      </c>
      <c r="D12" s="17"/>
      <c r="E12" s="139"/>
      <c r="F12" s="104"/>
    </row>
    <row r="13" spans="3:6">
      <c r="C13" s="44" t="s">
        <v>139</v>
      </c>
      <c r="D13" s="17"/>
      <c r="E13" s="139"/>
      <c r="F13" s="104"/>
    </row>
    <row r="14" spans="3:6">
      <c r="C14" s="44" t="s">
        <v>140</v>
      </c>
      <c r="D14" s="17"/>
      <c r="E14" s="139"/>
      <c r="F14" s="104"/>
    </row>
    <row r="15" spans="3:6">
      <c r="C15" s="44" t="s">
        <v>141</v>
      </c>
      <c r="D15" s="17"/>
      <c r="E15" s="139"/>
      <c r="F15" s="104"/>
    </row>
    <row r="16" spans="3:6">
      <c r="C16" s="44" t="s">
        <v>142</v>
      </c>
      <c r="D16" s="17"/>
      <c r="E16" s="139"/>
      <c r="F16" s="104"/>
    </row>
    <row r="17" spans="3:6">
      <c r="C17" s="44" t="s">
        <v>143</v>
      </c>
      <c r="D17" s="17"/>
      <c r="E17" s="139"/>
      <c r="F17" s="104"/>
    </row>
    <row r="18" spans="3:6">
      <c r="C18" s="44" t="s">
        <v>144</v>
      </c>
      <c r="D18" s="17"/>
      <c r="E18" s="139"/>
      <c r="F18" s="104"/>
    </row>
    <row r="19" spans="3:6">
      <c r="C19" s="97"/>
      <c r="D19" s="88"/>
      <c r="E19" s="139"/>
      <c r="F19" s="104"/>
    </row>
    <row r="20" spans="3:6">
      <c r="C20" s="147"/>
      <c r="D20" s="92"/>
      <c r="E20" s="140"/>
      <c r="F20" s="106"/>
    </row>
    <row r="21" spans="3:6" ht="18">
      <c r="C21" s="113" t="s">
        <v>10</v>
      </c>
      <c r="D21" s="114"/>
      <c r="E21" s="114"/>
      <c r="F21" s="115"/>
    </row>
    <row r="22" spans="3:6" ht="26.25">
      <c r="C22" s="190" t="s">
        <v>11</v>
      </c>
      <c r="D22" s="191"/>
      <c r="E22" s="191"/>
      <c r="F22" s="192"/>
    </row>
    <row r="23" spans="3:6" ht="48" customHeight="1">
      <c r="C23" s="124" t="s">
        <v>12</v>
      </c>
      <c r="D23" s="125"/>
      <c r="E23" s="125"/>
      <c r="F23" s="126"/>
    </row>
    <row r="24" spans="3:6">
      <c r="C24" s="127"/>
      <c r="D24" s="128"/>
      <c r="E24" s="128"/>
      <c r="F24" s="129"/>
    </row>
    <row r="25" spans="3:6">
      <c r="C25" s="130"/>
      <c r="D25" s="131"/>
      <c r="E25" s="131"/>
      <c r="F25" s="104"/>
    </row>
    <row r="26" spans="3:6">
      <c r="C26" s="130"/>
      <c r="D26" s="131"/>
      <c r="E26" s="131"/>
      <c r="F26" s="104"/>
    </row>
    <row r="27" spans="3:6">
      <c r="C27" s="130"/>
      <c r="D27" s="131"/>
      <c r="E27" s="131"/>
      <c r="F27" s="104"/>
    </row>
    <row r="28" spans="3:6">
      <c r="C28" s="130"/>
      <c r="D28" s="131"/>
      <c r="E28" s="131"/>
      <c r="F28" s="104"/>
    </row>
    <row r="29" spans="3:6">
      <c r="C29" s="130"/>
      <c r="D29" s="131"/>
      <c r="E29" s="131"/>
      <c r="F29" s="104"/>
    </row>
    <row r="30" spans="3:6">
      <c r="C30" s="130"/>
      <c r="D30" s="131"/>
      <c r="E30" s="131"/>
      <c r="F30" s="104"/>
    </row>
    <row r="31" spans="3:6">
      <c r="C31" s="130"/>
      <c r="D31" s="131"/>
      <c r="E31" s="131"/>
      <c r="F31" s="104"/>
    </row>
    <row r="32" spans="3:6">
      <c r="C32" s="130"/>
      <c r="D32" s="131"/>
      <c r="E32" s="131"/>
      <c r="F32" s="104"/>
    </row>
    <row r="33" spans="3:6">
      <c r="C33" s="130"/>
      <c r="D33" s="131"/>
      <c r="E33" s="131"/>
      <c r="F33" s="104"/>
    </row>
    <row r="34" spans="3:6">
      <c r="C34" s="130"/>
      <c r="D34" s="131"/>
      <c r="E34" s="131"/>
      <c r="F34" s="104"/>
    </row>
    <row r="35" spans="3:6">
      <c r="C35" s="130"/>
      <c r="D35" s="131"/>
      <c r="E35" s="131"/>
      <c r="F35" s="104"/>
    </row>
    <row r="36" spans="3:6">
      <c r="C36" s="130"/>
      <c r="D36" s="131"/>
      <c r="E36" s="131"/>
      <c r="F36" s="104"/>
    </row>
    <row r="37" spans="3:6">
      <c r="C37" s="130"/>
      <c r="D37" s="131"/>
      <c r="E37" s="131"/>
      <c r="F37" s="104"/>
    </row>
    <row r="38" spans="3:6">
      <c r="C38" s="130"/>
      <c r="D38" s="131"/>
      <c r="E38" s="131"/>
      <c r="F38" s="104"/>
    </row>
    <row r="39" spans="3:6">
      <c r="C39" s="130"/>
      <c r="D39" s="131"/>
      <c r="E39" s="131"/>
      <c r="F39" s="104"/>
    </row>
    <row r="40" spans="3:6">
      <c r="C40" s="130"/>
      <c r="D40" s="131"/>
      <c r="E40" s="131"/>
      <c r="F40" s="104"/>
    </row>
    <row r="41" spans="3:6">
      <c r="C41" s="130"/>
      <c r="D41" s="131"/>
      <c r="E41" s="131"/>
      <c r="F41" s="104"/>
    </row>
    <row r="42" spans="3:6">
      <c r="C42" s="130"/>
      <c r="D42" s="131"/>
      <c r="E42" s="131"/>
      <c r="F42" s="104"/>
    </row>
    <row r="43" spans="3:6">
      <c r="C43" s="130"/>
      <c r="D43" s="131"/>
      <c r="E43" s="131"/>
      <c r="F43" s="104"/>
    </row>
    <row r="44" spans="3:6">
      <c r="C44" s="130"/>
      <c r="D44" s="131"/>
      <c r="E44" s="131"/>
      <c r="F44" s="104"/>
    </row>
    <row r="45" spans="3:6">
      <c r="C45" s="130"/>
      <c r="D45" s="131"/>
      <c r="E45" s="131"/>
      <c r="F45" s="104"/>
    </row>
    <row r="46" spans="3:6">
      <c r="C46" s="130"/>
      <c r="D46" s="131"/>
      <c r="E46" s="131"/>
      <c r="F46" s="104"/>
    </row>
    <row r="47" spans="3:6">
      <c r="C47" s="130"/>
      <c r="D47" s="131"/>
      <c r="E47" s="131"/>
      <c r="F47" s="104"/>
    </row>
    <row r="48" spans="3:6">
      <c r="C48" s="130"/>
      <c r="D48" s="131"/>
      <c r="E48" s="131"/>
      <c r="F48" s="104"/>
    </row>
    <row r="49" spans="3:6">
      <c r="C49" s="130"/>
      <c r="D49" s="131"/>
      <c r="E49" s="131"/>
      <c r="F49" s="104"/>
    </row>
    <row r="50" spans="3:6">
      <c r="C50" s="130"/>
      <c r="D50" s="131"/>
      <c r="E50" s="131"/>
      <c r="F50" s="104"/>
    </row>
    <row r="51" spans="3:6">
      <c r="C51" s="130"/>
      <c r="D51" s="131"/>
      <c r="E51" s="131"/>
      <c r="F51" s="104"/>
    </row>
    <row r="52" spans="3:6">
      <c r="C52" s="130"/>
      <c r="D52" s="131"/>
      <c r="E52" s="131"/>
      <c r="F52" s="104"/>
    </row>
    <row r="53" spans="3:6">
      <c r="C53" s="130"/>
      <c r="D53" s="131"/>
      <c r="E53" s="131"/>
      <c r="F53" s="104"/>
    </row>
    <row r="54" spans="3:6">
      <c r="C54" s="130"/>
      <c r="D54" s="131"/>
      <c r="E54" s="131"/>
      <c r="F54" s="104"/>
    </row>
    <row r="55" spans="3:6">
      <c r="C55" s="130"/>
      <c r="D55" s="131"/>
      <c r="E55" s="131"/>
      <c r="F55" s="104"/>
    </row>
    <row r="56" spans="3:6">
      <c r="C56" s="130"/>
      <c r="D56" s="131"/>
      <c r="E56" s="131"/>
      <c r="F56" s="104"/>
    </row>
    <row r="57" spans="3:6">
      <c r="C57" s="130"/>
      <c r="D57" s="131"/>
      <c r="E57" s="131"/>
      <c r="F57" s="104"/>
    </row>
    <row r="58" spans="3:6">
      <c r="C58" s="130"/>
      <c r="D58" s="131"/>
      <c r="E58" s="131"/>
      <c r="F58" s="104"/>
    </row>
    <row r="59" spans="3:6">
      <c r="C59" s="130"/>
      <c r="D59" s="131"/>
      <c r="E59" s="131"/>
      <c r="F59" s="104"/>
    </row>
    <row r="60" spans="3:6">
      <c r="C60" s="130"/>
      <c r="D60" s="131"/>
      <c r="E60" s="131"/>
      <c r="F60" s="104"/>
    </row>
    <row r="61" spans="3:6">
      <c r="C61" s="130"/>
      <c r="D61" s="131"/>
      <c r="E61" s="131"/>
      <c r="F61" s="104"/>
    </row>
    <row r="62" spans="3:6">
      <c r="C62" s="130"/>
      <c r="D62" s="131"/>
      <c r="E62" s="131"/>
      <c r="F62" s="104"/>
    </row>
    <row r="63" spans="3:6">
      <c r="C63" s="130"/>
      <c r="D63" s="131"/>
      <c r="E63" s="131"/>
      <c r="F63" s="104"/>
    </row>
    <row r="64" spans="3:6">
      <c r="C64" s="130"/>
      <c r="D64" s="131"/>
      <c r="E64" s="131"/>
      <c r="F64" s="104"/>
    </row>
    <row r="65" spans="3:6">
      <c r="C65" s="130"/>
      <c r="D65" s="131"/>
      <c r="E65" s="131"/>
      <c r="F65" s="104"/>
    </row>
    <row r="66" spans="3:6">
      <c r="C66" s="130"/>
      <c r="D66" s="131"/>
      <c r="E66" s="131"/>
      <c r="F66" s="104"/>
    </row>
    <row r="67" spans="3:6">
      <c r="C67" s="130"/>
      <c r="D67" s="131"/>
      <c r="E67" s="131"/>
      <c r="F67" s="104"/>
    </row>
    <row r="68" spans="3:6">
      <c r="C68" s="130"/>
      <c r="D68" s="131"/>
      <c r="E68" s="131"/>
      <c r="F68" s="104"/>
    </row>
    <row r="69" spans="3:6">
      <c r="C69" s="130"/>
      <c r="D69" s="131"/>
      <c r="E69" s="131"/>
      <c r="F69" s="104"/>
    </row>
    <row r="70" spans="3:6">
      <c r="C70" s="130"/>
      <c r="D70" s="131"/>
      <c r="E70" s="131"/>
      <c r="F70" s="104"/>
    </row>
    <row r="71" spans="3:6">
      <c r="C71" s="130"/>
      <c r="D71" s="131"/>
      <c r="E71" s="131"/>
      <c r="F71" s="104"/>
    </row>
    <row r="72" spans="3:6">
      <c r="C72" s="130"/>
      <c r="D72" s="131"/>
      <c r="E72" s="131"/>
      <c r="F72" s="104"/>
    </row>
    <row r="73" spans="3:6">
      <c r="C73" s="130"/>
      <c r="D73" s="131"/>
      <c r="E73" s="131"/>
      <c r="F73" s="104"/>
    </row>
    <row r="74" spans="3:6">
      <c r="C74" s="130"/>
      <c r="D74" s="131"/>
      <c r="E74" s="131"/>
      <c r="F74" s="104"/>
    </row>
    <row r="75" spans="3:6">
      <c r="C75" s="130"/>
      <c r="D75" s="131"/>
      <c r="E75" s="131"/>
      <c r="F75" s="104"/>
    </row>
    <row r="76" spans="3:6">
      <c r="C76" s="130"/>
      <c r="D76" s="131"/>
      <c r="E76" s="131"/>
      <c r="F76" s="104"/>
    </row>
    <row r="77" spans="3:6">
      <c r="C77" s="130"/>
      <c r="D77" s="131"/>
      <c r="E77" s="131"/>
      <c r="F77" s="104"/>
    </row>
    <row r="78" spans="3:6">
      <c r="C78" s="130"/>
      <c r="D78" s="131"/>
      <c r="E78" s="131"/>
      <c r="F78" s="104"/>
    </row>
    <row r="79" spans="3:6">
      <c r="C79" s="130"/>
      <c r="D79" s="131"/>
      <c r="E79" s="131"/>
      <c r="F79" s="104"/>
    </row>
    <row r="80" spans="3:6">
      <c r="C80" s="130"/>
      <c r="D80" s="131"/>
      <c r="E80" s="131"/>
      <c r="F80" s="104"/>
    </row>
    <row r="81" spans="3:6">
      <c r="C81" s="130"/>
      <c r="D81" s="131"/>
      <c r="E81" s="131"/>
      <c r="F81" s="104"/>
    </row>
    <row r="82" spans="3:6">
      <c r="C82" s="130"/>
      <c r="D82" s="131"/>
      <c r="E82" s="131"/>
      <c r="F82" s="104"/>
    </row>
    <row r="83" spans="3:6">
      <c r="C83" s="130"/>
      <c r="D83" s="131"/>
      <c r="E83" s="131"/>
      <c r="F83" s="104"/>
    </row>
    <row r="84" spans="3:6">
      <c r="C84" s="130"/>
      <c r="D84" s="131"/>
      <c r="E84" s="131"/>
      <c r="F84" s="104"/>
    </row>
    <row r="85" spans="3:6">
      <c r="C85" s="130"/>
      <c r="D85" s="131"/>
      <c r="E85" s="131"/>
      <c r="F85" s="104"/>
    </row>
    <row r="86" spans="3:6">
      <c r="C86" s="130"/>
      <c r="D86" s="131"/>
      <c r="E86" s="131"/>
      <c r="F86" s="104"/>
    </row>
    <row r="87" spans="3:6">
      <c r="C87" s="130"/>
      <c r="D87" s="131"/>
      <c r="E87" s="131"/>
      <c r="F87" s="104"/>
    </row>
    <row r="88" spans="3:6">
      <c r="C88" s="130"/>
      <c r="D88" s="131"/>
      <c r="E88" s="131"/>
      <c r="F88" s="104"/>
    </row>
    <row r="89" spans="3:6">
      <c r="C89" s="130"/>
      <c r="D89" s="131"/>
      <c r="E89" s="131"/>
      <c r="F89" s="104"/>
    </row>
    <row r="90" spans="3:6">
      <c r="C90" s="130"/>
      <c r="D90" s="131"/>
      <c r="E90" s="131"/>
      <c r="F90" s="104"/>
    </row>
    <row r="91" spans="3:6">
      <c r="C91" s="130"/>
      <c r="D91" s="131"/>
      <c r="E91" s="131"/>
      <c r="F91" s="104"/>
    </row>
    <row r="92" spans="3:6">
      <c r="C92" s="130"/>
      <c r="D92" s="131"/>
      <c r="E92" s="131"/>
      <c r="F92" s="104"/>
    </row>
    <row r="93" spans="3:6">
      <c r="C93" s="130"/>
      <c r="D93" s="131"/>
      <c r="E93" s="131"/>
      <c r="F93" s="104"/>
    </row>
    <row r="94" spans="3:6">
      <c r="C94" s="130"/>
      <c r="D94" s="131"/>
      <c r="E94" s="131"/>
      <c r="F94" s="104"/>
    </row>
    <row r="95" spans="3:6">
      <c r="C95" s="130"/>
      <c r="D95" s="131"/>
      <c r="E95" s="131"/>
      <c r="F95" s="104"/>
    </row>
    <row r="96" spans="3:6">
      <c r="C96" s="130"/>
      <c r="D96" s="131"/>
      <c r="E96" s="131"/>
      <c r="F96" s="104"/>
    </row>
    <row r="97" spans="3:6">
      <c r="C97" s="130"/>
      <c r="D97" s="131"/>
      <c r="E97" s="131"/>
      <c r="F97" s="104"/>
    </row>
    <row r="98" spans="3:6">
      <c r="C98" s="130"/>
      <c r="D98" s="131"/>
      <c r="E98" s="131"/>
      <c r="F98" s="104"/>
    </row>
    <row r="99" spans="3:6">
      <c r="C99" s="130"/>
      <c r="D99" s="131"/>
      <c r="E99" s="131"/>
      <c r="F99" s="104"/>
    </row>
    <row r="100" spans="3:6">
      <c r="C100" s="130"/>
      <c r="D100" s="131"/>
      <c r="E100" s="131"/>
      <c r="F100" s="104"/>
    </row>
    <row r="101" spans="3:6">
      <c r="C101" s="130"/>
      <c r="D101" s="131"/>
      <c r="E101" s="131"/>
      <c r="F101" s="104"/>
    </row>
    <row r="102" spans="3:6">
      <c r="C102" s="130"/>
      <c r="D102" s="131"/>
      <c r="E102" s="131"/>
      <c r="F102" s="104"/>
    </row>
    <row r="103" spans="3:6">
      <c r="C103" s="130"/>
      <c r="D103" s="131"/>
      <c r="E103" s="131"/>
      <c r="F103" s="104"/>
    </row>
    <row r="104" spans="3:6">
      <c r="C104" s="130"/>
      <c r="D104" s="131"/>
      <c r="E104" s="131"/>
      <c r="F104" s="104"/>
    </row>
    <row r="105" spans="3:6">
      <c r="C105" s="130"/>
      <c r="D105" s="131"/>
      <c r="E105" s="131"/>
      <c r="F105" s="104"/>
    </row>
    <row r="106" spans="3:6">
      <c r="C106" s="130"/>
      <c r="D106" s="131"/>
      <c r="E106" s="131"/>
      <c r="F106" s="104"/>
    </row>
    <row r="107" spans="3:6">
      <c r="C107" s="130"/>
      <c r="D107" s="131"/>
      <c r="E107" s="131"/>
      <c r="F107" s="104"/>
    </row>
    <row r="108" spans="3:6">
      <c r="C108" s="130"/>
      <c r="D108" s="131"/>
      <c r="E108" s="131"/>
      <c r="F108" s="104"/>
    </row>
    <row r="109" spans="3:6">
      <c r="C109" s="130"/>
      <c r="D109" s="131"/>
      <c r="E109" s="131"/>
      <c r="F109" s="104"/>
    </row>
    <row r="110" spans="3:6">
      <c r="C110" s="130"/>
      <c r="D110" s="131"/>
      <c r="E110" s="131"/>
      <c r="F110" s="104"/>
    </row>
    <row r="111" spans="3:6">
      <c r="C111" s="130"/>
      <c r="D111" s="131"/>
      <c r="E111" s="131"/>
      <c r="F111" s="104"/>
    </row>
    <row r="112" spans="3:6">
      <c r="C112" s="130"/>
      <c r="D112" s="131"/>
      <c r="E112" s="131"/>
      <c r="F112" s="104"/>
    </row>
    <row r="113" spans="3:6">
      <c r="C113" s="130"/>
      <c r="D113" s="131"/>
      <c r="E113" s="131"/>
      <c r="F113" s="104"/>
    </row>
    <row r="114" spans="3:6">
      <c r="C114" s="130"/>
      <c r="D114" s="131"/>
      <c r="E114" s="131"/>
      <c r="F114" s="104"/>
    </row>
    <row r="115" spans="3:6">
      <c r="C115" s="130"/>
      <c r="D115" s="131"/>
      <c r="E115" s="131"/>
      <c r="F115" s="104"/>
    </row>
    <row r="116" spans="3:6">
      <c r="C116" s="130"/>
      <c r="D116" s="131"/>
      <c r="E116" s="131"/>
      <c r="F116" s="104"/>
    </row>
    <row r="117" spans="3:6">
      <c r="C117" s="130"/>
      <c r="D117" s="131"/>
      <c r="E117" s="131"/>
      <c r="F117" s="104"/>
    </row>
    <row r="118" spans="3:6">
      <c r="C118" s="130"/>
      <c r="D118" s="131"/>
      <c r="E118" s="131"/>
      <c r="F118" s="104"/>
    </row>
    <row r="119" spans="3:6">
      <c r="C119" s="130"/>
      <c r="D119" s="131"/>
      <c r="E119" s="131"/>
      <c r="F119" s="104"/>
    </row>
    <row r="120" spans="3:6">
      <c r="C120" s="130"/>
      <c r="D120" s="131"/>
      <c r="E120" s="131"/>
      <c r="F120" s="104"/>
    </row>
    <row r="121" spans="3:6">
      <c r="C121" s="130"/>
      <c r="D121" s="131"/>
      <c r="E121" s="131"/>
      <c r="F121" s="104"/>
    </row>
    <row r="122" spans="3:6">
      <c r="C122" s="149"/>
      <c r="D122" s="150"/>
      <c r="E122" s="150"/>
      <c r="F122" s="151"/>
    </row>
    <row r="123" spans="3:6" ht="65.25" customHeight="1">
      <c r="C123" s="124" t="s">
        <v>13</v>
      </c>
      <c r="D123" s="125"/>
      <c r="E123" s="125"/>
      <c r="F123" s="126"/>
    </row>
    <row r="124" spans="3:6">
      <c r="C124" s="127"/>
      <c r="D124" s="128"/>
      <c r="E124" s="128"/>
      <c r="F124" s="129"/>
    </row>
    <row r="125" spans="3:6">
      <c r="C125" s="130"/>
      <c r="D125" s="131"/>
      <c r="E125" s="131"/>
      <c r="F125" s="104"/>
    </row>
    <row r="126" spans="3:6">
      <c r="C126" s="130"/>
      <c r="D126" s="131"/>
      <c r="E126" s="131"/>
      <c r="F126" s="104"/>
    </row>
    <row r="127" spans="3:6">
      <c r="C127" s="130"/>
      <c r="D127" s="131"/>
      <c r="E127" s="131"/>
      <c r="F127" s="104"/>
    </row>
    <row r="128" spans="3:6">
      <c r="C128" s="130"/>
      <c r="D128" s="131"/>
      <c r="E128" s="131"/>
      <c r="F128" s="104"/>
    </row>
    <row r="129" spans="3:6">
      <c r="C129" s="130"/>
      <c r="D129" s="131"/>
      <c r="E129" s="131"/>
      <c r="F129" s="104"/>
    </row>
    <row r="130" spans="3:6">
      <c r="C130" s="130"/>
      <c r="D130" s="131"/>
      <c r="E130" s="131"/>
      <c r="F130" s="104"/>
    </row>
    <row r="131" spans="3:6">
      <c r="C131" s="130"/>
      <c r="D131" s="131"/>
      <c r="E131" s="131"/>
      <c r="F131" s="104"/>
    </row>
    <row r="132" spans="3:6">
      <c r="C132" s="130"/>
      <c r="D132" s="131"/>
      <c r="E132" s="131"/>
      <c r="F132" s="104"/>
    </row>
    <row r="133" spans="3:6">
      <c r="C133" s="130"/>
      <c r="D133" s="131"/>
      <c r="E133" s="131"/>
      <c r="F133" s="104"/>
    </row>
    <row r="134" spans="3:6">
      <c r="C134" s="130"/>
      <c r="D134" s="131"/>
      <c r="E134" s="131"/>
      <c r="F134" s="104"/>
    </row>
    <row r="135" spans="3:6">
      <c r="C135" s="130"/>
      <c r="D135" s="131"/>
      <c r="E135" s="131"/>
      <c r="F135" s="104"/>
    </row>
    <row r="136" spans="3:6">
      <c r="C136" s="130"/>
      <c r="D136" s="131"/>
      <c r="E136" s="131"/>
      <c r="F136" s="104"/>
    </row>
    <row r="137" spans="3:6">
      <c r="C137" s="130"/>
      <c r="D137" s="131"/>
      <c r="E137" s="131"/>
      <c r="F137" s="104"/>
    </row>
    <row r="138" spans="3:6">
      <c r="C138" s="130"/>
      <c r="D138" s="131"/>
      <c r="E138" s="131"/>
      <c r="F138" s="104"/>
    </row>
    <row r="139" spans="3:6">
      <c r="C139" s="130"/>
      <c r="D139" s="131"/>
      <c r="E139" s="131"/>
      <c r="F139" s="104"/>
    </row>
    <row r="140" spans="3:6">
      <c r="C140" s="130"/>
      <c r="D140" s="131"/>
      <c r="E140" s="131"/>
      <c r="F140" s="104"/>
    </row>
    <row r="141" spans="3:6">
      <c r="C141" s="130"/>
      <c r="D141" s="131"/>
      <c r="E141" s="131"/>
      <c r="F141" s="104"/>
    </row>
    <row r="142" spans="3:6">
      <c r="C142" s="130"/>
      <c r="D142" s="131"/>
      <c r="E142" s="131"/>
      <c r="F142" s="104"/>
    </row>
    <row r="143" spans="3:6">
      <c r="C143" s="130"/>
      <c r="D143" s="131"/>
      <c r="E143" s="131"/>
      <c r="F143" s="104"/>
    </row>
    <row r="144" spans="3:6">
      <c r="C144" s="130"/>
      <c r="D144" s="131"/>
      <c r="E144" s="131"/>
      <c r="F144" s="104"/>
    </row>
    <row r="145" spans="3:6">
      <c r="C145" s="130"/>
      <c r="D145" s="131"/>
      <c r="E145" s="131"/>
      <c r="F145" s="104"/>
    </row>
    <row r="146" spans="3:6">
      <c r="C146" s="130"/>
      <c r="D146" s="131"/>
      <c r="E146" s="131"/>
      <c r="F146" s="104"/>
    </row>
    <row r="147" spans="3:6">
      <c r="C147" s="130"/>
      <c r="D147" s="131"/>
      <c r="E147" s="131"/>
      <c r="F147" s="104"/>
    </row>
    <row r="148" spans="3:6">
      <c r="C148" s="130"/>
      <c r="D148" s="131"/>
      <c r="E148" s="131"/>
      <c r="F148" s="104"/>
    </row>
    <row r="149" spans="3:6">
      <c r="C149" s="149"/>
      <c r="D149" s="150"/>
      <c r="E149" s="150"/>
      <c r="F149" s="151"/>
    </row>
    <row r="150" spans="3:6" ht="15.75">
      <c r="C150" s="180" t="s">
        <v>14</v>
      </c>
      <c r="D150" s="181"/>
      <c r="E150" s="181"/>
      <c r="F150" s="182"/>
    </row>
    <row r="151" spans="3:6" ht="33" customHeight="1">
      <c r="C151" s="193" t="s">
        <v>15</v>
      </c>
      <c r="D151" s="194"/>
      <c r="E151" s="137" t="s">
        <v>16</v>
      </c>
      <c r="F151" s="126"/>
    </row>
    <row r="152" spans="3:6">
      <c r="C152" s="46" t="s">
        <v>17</v>
      </c>
      <c r="D152" s="47" t="s">
        <v>18</v>
      </c>
      <c r="E152" s="169"/>
      <c r="F152" s="170"/>
    </row>
    <row r="153" spans="3:6">
      <c r="C153" s="50" t="s">
        <v>19</v>
      </c>
      <c r="D153" s="51"/>
      <c r="E153" s="139"/>
      <c r="F153" s="104"/>
    </row>
    <row r="154" spans="3:6">
      <c r="C154" s="44" t="s">
        <v>20</v>
      </c>
      <c r="D154" s="51"/>
      <c r="E154" s="139"/>
      <c r="F154" s="104"/>
    </row>
    <row r="155" spans="3:6">
      <c r="C155" s="44" t="s">
        <v>21</v>
      </c>
      <c r="D155" s="51"/>
      <c r="E155" s="139"/>
      <c r="F155" s="104"/>
    </row>
    <row r="156" spans="3:6">
      <c r="C156" s="44" t="s">
        <v>22</v>
      </c>
      <c r="D156" s="51"/>
      <c r="E156" s="139"/>
      <c r="F156" s="104"/>
    </row>
    <row r="157" spans="3:6">
      <c r="C157" s="44" t="s">
        <v>23</v>
      </c>
      <c r="D157" s="51"/>
      <c r="E157" s="139"/>
      <c r="F157" s="104"/>
    </row>
    <row r="158" spans="3:6" ht="15" customHeight="1">
      <c r="C158" s="141" t="s">
        <v>24</v>
      </c>
      <c r="D158" s="142"/>
      <c r="E158" s="139"/>
      <c r="F158" s="104"/>
    </row>
    <row r="159" spans="3:6">
      <c r="C159" s="143"/>
      <c r="D159" s="144"/>
      <c r="E159" s="139"/>
      <c r="F159" s="104"/>
    </row>
    <row r="160" spans="3:6">
      <c r="C160" s="143"/>
      <c r="D160" s="144"/>
      <c r="E160" s="139"/>
      <c r="F160" s="104"/>
    </row>
    <row r="161" spans="3:6">
      <c r="C161" s="143"/>
      <c r="D161" s="144"/>
      <c r="E161" s="139"/>
      <c r="F161" s="104"/>
    </row>
    <row r="162" spans="3:6">
      <c r="C162" s="143"/>
      <c r="D162" s="144"/>
      <c r="E162" s="139"/>
      <c r="F162" s="104"/>
    </row>
    <row r="163" spans="3:6">
      <c r="C163" s="145"/>
      <c r="D163" s="146"/>
      <c r="E163" s="139"/>
      <c r="F163" s="104"/>
    </row>
    <row r="164" spans="3:6">
      <c r="C164" s="145"/>
      <c r="D164" s="146"/>
      <c r="E164" s="139"/>
      <c r="F164" s="104"/>
    </row>
    <row r="165" spans="3:6">
      <c r="C165" s="145"/>
      <c r="D165" s="146"/>
      <c r="E165" s="139"/>
      <c r="F165" s="104"/>
    </row>
    <row r="166" spans="3:6">
      <c r="C166" s="145"/>
      <c r="D166" s="146"/>
      <c r="E166" s="139"/>
      <c r="F166" s="104"/>
    </row>
    <row r="167" spans="3:6">
      <c r="C167" s="145"/>
      <c r="D167" s="146"/>
      <c r="E167" s="139"/>
      <c r="F167" s="104"/>
    </row>
    <row r="168" spans="3:6">
      <c r="C168" s="145"/>
      <c r="D168" s="146"/>
      <c r="E168" s="139"/>
      <c r="F168" s="104"/>
    </row>
    <row r="169" spans="3:6">
      <c r="C169" s="145"/>
      <c r="D169" s="146"/>
      <c r="E169" s="139"/>
      <c r="F169" s="104"/>
    </row>
    <row r="170" spans="3:6">
      <c r="C170" s="145"/>
      <c r="D170" s="146"/>
      <c r="E170" s="139"/>
      <c r="F170" s="104"/>
    </row>
    <row r="171" spans="3:6">
      <c r="C171" s="145"/>
      <c r="D171" s="146"/>
      <c r="E171" s="139"/>
      <c r="F171" s="104"/>
    </row>
    <row r="172" spans="3:6">
      <c r="C172" s="147"/>
      <c r="D172" s="148"/>
      <c r="E172" s="140"/>
      <c r="F172" s="106"/>
    </row>
    <row r="173" spans="3:6" ht="15.75">
      <c r="C173" s="171" t="s">
        <v>25</v>
      </c>
      <c r="D173" s="172"/>
      <c r="E173" s="172"/>
      <c r="F173" s="173"/>
    </row>
    <row r="174" spans="3:6">
      <c r="C174" s="45" t="s">
        <v>26</v>
      </c>
      <c r="D174" s="15"/>
      <c r="E174" s="87"/>
      <c r="F174" s="88"/>
    </row>
    <row r="175" spans="3:6" ht="31.5" customHeight="1">
      <c r="C175" s="152" t="s">
        <v>27</v>
      </c>
      <c r="D175" s="125"/>
      <c r="E175" s="125"/>
      <c r="F175" s="126"/>
    </row>
    <row r="176" spans="3:6">
      <c r="C176" s="127"/>
      <c r="D176" s="128"/>
      <c r="E176" s="128"/>
      <c r="F176" s="129"/>
    </row>
    <row r="177" spans="3:6">
      <c r="C177" s="130"/>
      <c r="D177" s="131"/>
      <c r="E177" s="131"/>
      <c r="F177" s="104"/>
    </row>
    <row r="178" spans="3:6">
      <c r="C178" s="130"/>
      <c r="D178" s="131"/>
      <c r="E178" s="131"/>
      <c r="F178" s="104"/>
    </row>
    <row r="179" spans="3:6">
      <c r="C179" s="130"/>
      <c r="D179" s="131"/>
      <c r="E179" s="131"/>
      <c r="F179" s="104"/>
    </row>
    <row r="180" spans="3:6">
      <c r="C180" s="130"/>
      <c r="D180" s="131"/>
      <c r="E180" s="131"/>
      <c r="F180" s="104"/>
    </row>
    <row r="181" spans="3:6">
      <c r="C181" s="130"/>
      <c r="D181" s="131"/>
      <c r="E181" s="131"/>
      <c r="F181" s="104"/>
    </row>
    <row r="182" spans="3:6">
      <c r="C182" s="130"/>
      <c r="D182" s="131"/>
      <c r="E182" s="131"/>
      <c r="F182" s="104"/>
    </row>
    <row r="183" spans="3:6">
      <c r="C183" s="130"/>
      <c r="D183" s="131"/>
      <c r="E183" s="131"/>
      <c r="F183" s="104"/>
    </row>
    <row r="184" spans="3:6">
      <c r="C184" s="130"/>
      <c r="D184" s="131"/>
      <c r="E184" s="131"/>
      <c r="F184" s="104"/>
    </row>
    <row r="185" spans="3:6">
      <c r="C185" s="130"/>
      <c r="D185" s="131"/>
      <c r="E185" s="131"/>
      <c r="F185" s="104"/>
    </row>
    <row r="186" spans="3:6">
      <c r="C186" s="130"/>
      <c r="D186" s="131"/>
      <c r="E186" s="131"/>
      <c r="F186" s="104"/>
    </row>
    <row r="187" spans="3:6">
      <c r="C187" s="149"/>
      <c r="D187" s="150"/>
      <c r="E187" s="150"/>
      <c r="F187" s="151"/>
    </row>
    <row r="188" spans="3:6" ht="15.75">
      <c r="C188" s="180" t="s">
        <v>28</v>
      </c>
      <c r="D188" s="181"/>
      <c r="E188" s="181"/>
      <c r="F188" s="182"/>
    </row>
    <row r="189" spans="3:6">
      <c r="C189" s="45" t="s">
        <v>29</v>
      </c>
      <c r="D189" s="17"/>
      <c r="E189" s="164"/>
      <c r="F189" s="165"/>
    </row>
    <row r="190" spans="3:6" ht="33" customHeight="1">
      <c r="C190" s="152" t="s">
        <v>30</v>
      </c>
      <c r="D190" s="125"/>
      <c r="E190" s="125"/>
      <c r="F190" s="126"/>
    </row>
    <row r="191" spans="3:6">
      <c r="C191" s="127"/>
      <c r="D191" s="128"/>
      <c r="E191" s="128"/>
      <c r="F191" s="129"/>
    </row>
    <row r="192" spans="3:6">
      <c r="C192" s="130"/>
      <c r="D192" s="131"/>
      <c r="E192" s="131"/>
      <c r="F192" s="104"/>
    </row>
    <row r="193" spans="3:6">
      <c r="C193" s="130"/>
      <c r="D193" s="131"/>
      <c r="E193" s="131"/>
      <c r="F193" s="104"/>
    </row>
    <row r="194" spans="3:6">
      <c r="C194" s="130"/>
      <c r="D194" s="131"/>
      <c r="E194" s="131"/>
      <c r="F194" s="104"/>
    </row>
    <row r="195" spans="3:6">
      <c r="C195" s="130"/>
      <c r="D195" s="131"/>
      <c r="E195" s="131"/>
      <c r="F195" s="104"/>
    </row>
    <row r="196" spans="3:6">
      <c r="C196" s="130"/>
      <c r="D196" s="131"/>
      <c r="E196" s="131"/>
      <c r="F196" s="104"/>
    </row>
    <row r="197" spans="3:6">
      <c r="C197" s="130"/>
      <c r="D197" s="131"/>
      <c r="E197" s="131"/>
      <c r="F197" s="104"/>
    </row>
    <row r="198" spans="3:6">
      <c r="C198" s="130"/>
      <c r="D198" s="131"/>
      <c r="E198" s="131"/>
      <c r="F198" s="104"/>
    </row>
    <row r="199" spans="3:6">
      <c r="C199" s="130"/>
      <c r="D199" s="131"/>
      <c r="E199" s="131"/>
      <c r="F199" s="104"/>
    </row>
    <row r="200" spans="3:6">
      <c r="C200" s="130"/>
      <c r="D200" s="131"/>
      <c r="E200" s="131"/>
      <c r="F200" s="104"/>
    </row>
    <row r="201" spans="3:6">
      <c r="C201" s="130"/>
      <c r="D201" s="131"/>
      <c r="E201" s="131"/>
      <c r="F201" s="104"/>
    </row>
    <row r="202" spans="3:6">
      <c r="C202" s="130"/>
      <c r="D202" s="131"/>
      <c r="E202" s="131"/>
      <c r="F202" s="104"/>
    </row>
    <row r="203" spans="3:6">
      <c r="C203" s="130"/>
      <c r="D203" s="131"/>
      <c r="E203" s="131"/>
      <c r="F203" s="104"/>
    </row>
    <row r="204" spans="3:6">
      <c r="C204" s="130"/>
      <c r="D204" s="131"/>
      <c r="E204" s="131"/>
      <c r="F204" s="104"/>
    </row>
    <row r="205" spans="3:6">
      <c r="C205" s="130"/>
      <c r="D205" s="131"/>
      <c r="E205" s="131"/>
      <c r="F205" s="104"/>
    </row>
    <row r="206" spans="3:6">
      <c r="C206" s="130"/>
      <c r="D206" s="131"/>
      <c r="E206" s="131"/>
      <c r="F206" s="104"/>
    </row>
    <row r="207" spans="3:6">
      <c r="C207" s="130"/>
      <c r="D207" s="131"/>
      <c r="E207" s="131"/>
      <c r="F207" s="104"/>
    </row>
    <row r="208" spans="3:6">
      <c r="C208" s="130"/>
      <c r="D208" s="131"/>
      <c r="E208" s="131"/>
      <c r="F208" s="104"/>
    </row>
    <row r="209" spans="3:6">
      <c r="C209" s="130"/>
      <c r="D209" s="131"/>
      <c r="E209" s="131"/>
      <c r="F209" s="104"/>
    </row>
    <row r="210" spans="3:6">
      <c r="C210" s="130"/>
      <c r="D210" s="131"/>
      <c r="E210" s="131"/>
      <c r="F210" s="104"/>
    </row>
    <row r="211" spans="3:6">
      <c r="C211" s="130"/>
      <c r="D211" s="131"/>
      <c r="E211" s="131"/>
      <c r="F211" s="104"/>
    </row>
    <row r="212" spans="3:6">
      <c r="C212" s="130"/>
      <c r="D212" s="131"/>
      <c r="E212" s="131"/>
      <c r="F212" s="104"/>
    </row>
    <row r="213" spans="3:6">
      <c r="C213" s="130"/>
      <c r="D213" s="131"/>
      <c r="E213" s="131"/>
      <c r="F213" s="104"/>
    </row>
    <row r="214" spans="3:6">
      <c r="C214" s="130"/>
      <c r="D214" s="131"/>
      <c r="E214" s="131"/>
      <c r="F214" s="104"/>
    </row>
    <row r="215" spans="3:6">
      <c r="C215" s="130"/>
      <c r="D215" s="131"/>
      <c r="E215" s="131"/>
      <c r="F215" s="104"/>
    </row>
    <row r="216" spans="3:6">
      <c r="C216" s="130"/>
      <c r="D216" s="131"/>
      <c r="E216" s="131"/>
      <c r="F216" s="104"/>
    </row>
    <row r="217" spans="3:6">
      <c r="C217" s="130"/>
      <c r="D217" s="131"/>
      <c r="E217" s="131"/>
      <c r="F217" s="104"/>
    </row>
    <row r="218" spans="3:6">
      <c r="C218" s="130"/>
      <c r="D218" s="131"/>
      <c r="E218" s="131"/>
      <c r="F218" s="104"/>
    </row>
    <row r="219" spans="3:6">
      <c r="C219" s="130"/>
      <c r="D219" s="131"/>
      <c r="E219" s="131"/>
      <c r="F219" s="104"/>
    </row>
    <row r="220" spans="3:6">
      <c r="C220" s="130"/>
      <c r="D220" s="131"/>
      <c r="E220" s="131"/>
      <c r="F220" s="104"/>
    </row>
    <row r="221" spans="3:6">
      <c r="C221" s="130"/>
      <c r="D221" s="131"/>
      <c r="E221" s="131"/>
      <c r="F221" s="104"/>
    </row>
    <row r="222" spans="3:6">
      <c r="C222" s="130"/>
      <c r="D222" s="131"/>
      <c r="E222" s="131"/>
      <c r="F222" s="104"/>
    </row>
    <row r="223" spans="3:6">
      <c r="C223" s="130"/>
      <c r="D223" s="131"/>
      <c r="E223" s="131"/>
      <c r="F223" s="104"/>
    </row>
    <row r="224" spans="3:6">
      <c r="C224" s="130"/>
      <c r="D224" s="131"/>
      <c r="E224" s="131"/>
      <c r="F224" s="104"/>
    </row>
    <row r="225" spans="3:6">
      <c r="C225" s="130"/>
      <c r="D225" s="131"/>
      <c r="E225" s="131"/>
      <c r="F225" s="104"/>
    </row>
    <row r="226" spans="3:6">
      <c r="C226" s="130"/>
      <c r="D226" s="131"/>
      <c r="E226" s="131"/>
      <c r="F226" s="104"/>
    </row>
    <row r="227" spans="3:6">
      <c r="C227" s="130"/>
      <c r="D227" s="131"/>
      <c r="E227" s="131"/>
      <c r="F227" s="104"/>
    </row>
    <row r="228" spans="3:6">
      <c r="C228" s="149"/>
      <c r="D228" s="150"/>
      <c r="E228" s="150"/>
      <c r="F228" s="151"/>
    </row>
    <row r="229" spans="3:6" ht="66" customHeight="1">
      <c r="C229" s="152" t="s">
        <v>31</v>
      </c>
      <c r="D229" s="125"/>
      <c r="E229" s="125"/>
      <c r="F229" s="126"/>
    </row>
    <row r="230" spans="3:6">
      <c r="C230" s="127"/>
      <c r="D230" s="128"/>
      <c r="E230" s="128"/>
      <c r="F230" s="129"/>
    </row>
    <row r="231" spans="3:6">
      <c r="C231" s="130"/>
      <c r="D231" s="131"/>
      <c r="E231" s="131"/>
      <c r="F231" s="104"/>
    </row>
    <row r="232" spans="3:6">
      <c r="C232" s="130"/>
      <c r="D232" s="131"/>
      <c r="E232" s="131"/>
      <c r="F232" s="104"/>
    </row>
    <row r="233" spans="3:6">
      <c r="C233" s="130"/>
      <c r="D233" s="131"/>
      <c r="E233" s="131"/>
      <c r="F233" s="104"/>
    </row>
    <row r="234" spans="3:6">
      <c r="C234" s="130"/>
      <c r="D234" s="131"/>
      <c r="E234" s="131"/>
      <c r="F234" s="104"/>
    </row>
    <row r="235" spans="3:6">
      <c r="C235" s="130"/>
      <c r="D235" s="131"/>
      <c r="E235" s="131"/>
      <c r="F235" s="104"/>
    </row>
    <row r="236" spans="3:6">
      <c r="C236" s="130"/>
      <c r="D236" s="131"/>
      <c r="E236" s="131"/>
      <c r="F236" s="104"/>
    </row>
    <row r="237" spans="3:6">
      <c r="C237" s="130"/>
      <c r="D237" s="131"/>
      <c r="E237" s="131"/>
      <c r="F237" s="104"/>
    </row>
    <row r="238" spans="3:6">
      <c r="C238" s="130"/>
      <c r="D238" s="131"/>
      <c r="E238" s="131"/>
      <c r="F238" s="104"/>
    </row>
    <row r="239" spans="3:6">
      <c r="C239" s="130"/>
      <c r="D239" s="131"/>
      <c r="E239" s="131"/>
      <c r="F239" s="104"/>
    </row>
    <row r="240" spans="3:6">
      <c r="C240" s="130"/>
      <c r="D240" s="131"/>
      <c r="E240" s="131"/>
      <c r="F240" s="104"/>
    </row>
    <row r="241" spans="3:6">
      <c r="C241" s="130"/>
      <c r="D241" s="131"/>
      <c r="E241" s="131"/>
      <c r="F241" s="104"/>
    </row>
    <row r="242" spans="3:6">
      <c r="C242" s="130"/>
      <c r="D242" s="131"/>
      <c r="E242" s="131"/>
      <c r="F242" s="104"/>
    </row>
    <row r="243" spans="3:6">
      <c r="C243" s="130"/>
      <c r="D243" s="131"/>
      <c r="E243" s="131"/>
      <c r="F243" s="104"/>
    </row>
    <row r="244" spans="3:6">
      <c r="C244" s="130"/>
      <c r="D244" s="131"/>
      <c r="E244" s="131"/>
      <c r="F244" s="104"/>
    </row>
    <row r="245" spans="3:6">
      <c r="C245" s="149"/>
      <c r="D245" s="150"/>
      <c r="E245" s="150"/>
      <c r="F245" s="151"/>
    </row>
    <row r="246" spans="3:6" ht="15" customHeight="1">
      <c r="C246" s="152" t="s">
        <v>32</v>
      </c>
      <c r="D246" s="153"/>
      <c r="E246" s="87"/>
      <c r="F246" s="88"/>
    </row>
    <row r="247" spans="3:6">
      <c r="C247" s="32" t="s">
        <v>33</v>
      </c>
      <c r="D247" s="17"/>
      <c r="E247" s="63"/>
      <c r="F247" s="33"/>
    </row>
    <row r="248" spans="3:6">
      <c r="C248" s="32" t="s">
        <v>34</v>
      </c>
      <c r="D248" s="17"/>
      <c r="E248" s="64"/>
      <c r="F248" s="65"/>
    </row>
    <row r="249" spans="3:6" ht="31.5" customHeight="1">
      <c r="C249" s="152" t="s">
        <v>35</v>
      </c>
      <c r="D249" s="125"/>
      <c r="E249" s="125"/>
      <c r="F249" s="126"/>
    </row>
    <row r="250" spans="3:6">
      <c r="C250" s="127"/>
      <c r="D250" s="128"/>
      <c r="E250" s="128"/>
      <c r="F250" s="129"/>
    </row>
    <row r="251" spans="3:6">
      <c r="C251" s="130"/>
      <c r="D251" s="131"/>
      <c r="E251" s="131"/>
      <c r="F251" s="104"/>
    </row>
    <row r="252" spans="3:6">
      <c r="C252" s="130"/>
      <c r="D252" s="131"/>
      <c r="E252" s="131"/>
      <c r="F252" s="104"/>
    </row>
    <row r="253" spans="3:6">
      <c r="C253" s="130"/>
      <c r="D253" s="131"/>
      <c r="E253" s="131"/>
      <c r="F253" s="104"/>
    </row>
    <row r="254" spans="3:6">
      <c r="C254" s="130"/>
      <c r="D254" s="131"/>
      <c r="E254" s="131"/>
      <c r="F254" s="104"/>
    </row>
    <row r="255" spans="3:6">
      <c r="C255" s="130"/>
      <c r="D255" s="131"/>
      <c r="E255" s="131"/>
      <c r="F255" s="104"/>
    </row>
    <row r="256" spans="3:6">
      <c r="C256" s="130"/>
      <c r="D256" s="131"/>
      <c r="E256" s="131"/>
      <c r="F256" s="104"/>
    </row>
    <row r="257" spans="3:6">
      <c r="C257" s="130"/>
      <c r="D257" s="131"/>
      <c r="E257" s="131"/>
      <c r="F257" s="104"/>
    </row>
    <row r="258" spans="3:6">
      <c r="C258" s="130"/>
      <c r="D258" s="131"/>
      <c r="E258" s="131"/>
      <c r="F258" s="104"/>
    </row>
    <row r="259" spans="3:6">
      <c r="C259" s="149"/>
      <c r="D259" s="150"/>
      <c r="E259" s="150"/>
      <c r="F259" s="151"/>
    </row>
    <row r="260" spans="3:6" ht="62.25" customHeight="1">
      <c r="C260" s="152" t="s">
        <v>36</v>
      </c>
      <c r="D260" s="125"/>
      <c r="E260" s="125"/>
      <c r="F260" s="126"/>
    </row>
    <row r="261" spans="3:6">
      <c r="C261" s="127"/>
      <c r="D261" s="128"/>
      <c r="E261" s="128"/>
      <c r="F261" s="129"/>
    </row>
    <row r="262" spans="3:6">
      <c r="C262" s="130"/>
      <c r="D262" s="131"/>
      <c r="E262" s="131"/>
      <c r="F262" s="104"/>
    </row>
    <row r="263" spans="3:6">
      <c r="C263" s="130"/>
      <c r="D263" s="131"/>
      <c r="E263" s="131"/>
      <c r="F263" s="104"/>
    </row>
    <row r="264" spans="3:6">
      <c r="C264" s="130"/>
      <c r="D264" s="131"/>
      <c r="E264" s="131"/>
      <c r="F264" s="104"/>
    </row>
    <row r="265" spans="3:6">
      <c r="C265" s="130"/>
      <c r="D265" s="131"/>
      <c r="E265" s="131"/>
      <c r="F265" s="104"/>
    </row>
    <row r="266" spans="3:6">
      <c r="C266" s="130"/>
      <c r="D266" s="131"/>
      <c r="E266" s="131"/>
      <c r="F266" s="104"/>
    </row>
    <row r="267" spans="3:6">
      <c r="C267" s="130"/>
      <c r="D267" s="131"/>
      <c r="E267" s="131"/>
      <c r="F267" s="104"/>
    </row>
    <row r="268" spans="3:6">
      <c r="C268" s="132"/>
      <c r="D268" s="133"/>
      <c r="E268" s="133"/>
      <c r="F268" s="106"/>
    </row>
    <row r="269" spans="3:6" ht="15.75">
      <c r="C269" s="134" t="s">
        <v>37</v>
      </c>
      <c r="D269" s="80"/>
      <c r="E269" s="80"/>
      <c r="F269" s="112"/>
    </row>
    <row r="270" spans="3:6" ht="45.75" customHeight="1">
      <c r="C270" s="152" t="s">
        <v>38</v>
      </c>
      <c r="D270" s="153"/>
      <c r="E270" s="87"/>
      <c r="F270" s="88"/>
    </row>
    <row r="271" spans="3:6">
      <c r="C271" s="32" t="s">
        <v>39</v>
      </c>
      <c r="D271" s="17"/>
      <c r="E271" s="89"/>
      <c r="F271" s="90"/>
    </row>
    <row r="272" spans="3:6">
      <c r="C272" s="34" t="s">
        <v>40</v>
      </c>
      <c r="D272" s="22"/>
      <c r="E272" s="154"/>
      <c r="F272" s="155"/>
    </row>
    <row r="273" spans="3:6" ht="30" customHeight="1">
      <c r="C273" s="152" t="s">
        <v>41</v>
      </c>
      <c r="D273" s="125"/>
      <c r="E273" s="125"/>
      <c r="F273" s="126"/>
    </row>
    <row r="274" spans="3:6">
      <c r="C274" s="127"/>
      <c r="D274" s="128"/>
      <c r="E274" s="128"/>
      <c r="F274" s="129"/>
    </row>
    <row r="275" spans="3:6">
      <c r="C275" s="130"/>
      <c r="D275" s="131"/>
      <c r="E275" s="131"/>
      <c r="F275" s="104"/>
    </row>
    <row r="276" spans="3:6">
      <c r="C276" s="130"/>
      <c r="D276" s="131"/>
      <c r="E276" s="131"/>
      <c r="F276" s="104"/>
    </row>
    <row r="277" spans="3:6">
      <c r="C277" s="130"/>
      <c r="D277" s="131"/>
      <c r="E277" s="131"/>
      <c r="F277" s="104"/>
    </row>
    <row r="278" spans="3:6">
      <c r="C278" s="130"/>
      <c r="D278" s="131"/>
      <c r="E278" s="131"/>
      <c r="F278" s="104"/>
    </row>
    <row r="279" spans="3:6">
      <c r="C279" s="130"/>
      <c r="D279" s="131"/>
      <c r="E279" s="131"/>
      <c r="F279" s="104"/>
    </row>
    <row r="280" spans="3:6">
      <c r="C280" s="130"/>
      <c r="D280" s="131"/>
      <c r="E280" s="131"/>
      <c r="F280" s="104"/>
    </row>
    <row r="281" spans="3:6">
      <c r="C281" s="130"/>
      <c r="D281" s="131"/>
      <c r="E281" s="131"/>
      <c r="F281" s="104"/>
    </row>
    <row r="282" spans="3:6">
      <c r="C282" s="130"/>
      <c r="D282" s="131"/>
      <c r="E282" s="131"/>
      <c r="F282" s="104"/>
    </row>
    <row r="283" spans="3:6">
      <c r="C283" s="130"/>
      <c r="D283" s="131"/>
      <c r="E283" s="131"/>
      <c r="F283" s="104"/>
    </row>
    <row r="284" spans="3:6">
      <c r="C284" s="130"/>
      <c r="D284" s="131"/>
      <c r="E284" s="131"/>
      <c r="F284" s="104"/>
    </row>
    <row r="285" spans="3:6">
      <c r="C285" s="130"/>
      <c r="D285" s="131"/>
      <c r="E285" s="131"/>
      <c r="F285" s="104"/>
    </row>
    <row r="286" spans="3:6">
      <c r="C286" s="130"/>
      <c r="D286" s="131"/>
      <c r="E286" s="131"/>
      <c r="F286" s="104"/>
    </row>
    <row r="287" spans="3:6">
      <c r="C287" s="130"/>
      <c r="D287" s="131"/>
      <c r="E287" s="131"/>
      <c r="F287" s="104"/>
    </row>
    <row r="288" spans="3:6">
      <c r="C288" s="130"/>
      <c r="D288" s="131"/>
      <c r="E288" s="131"/>
      <c r="F288" s="104"/>
    </row>
    <row r="289" spans="3:6">
      <c r="C289" s="130"/>
      <c r="D289" s="131"/>
      <c r="E289" s="131"/>
      <c r="F289" s="104"/>
    </row>
    <row r="290" spans="3:6">
      <c r="C290" s="130"/>
      <c r="D290" s="131"/>
      <c r="E290" s="131"/>
      <c r="F290" s="104"/>
    </row>
    <row r="291" spans="3:6">
      <c r="C291" s="130"/>
      <c r="D291" s="131"/>
      <c r="E291" s="131"/>
      <c r="F291" s="104"/>
    </row>
    <row r="292" spans="3:6">
      <c r="C292" s="130"/>
      <c r="D292" s="131"/>
      <c r="E292" s="131"/>
      <c r="F292" s="104"/>
    </row>
    <row r="293" spans="3:6">
      <c r="C293" s="132"/>
      <c r="D293" s="133"/>
      <c r="E293" s="133"/>
      <c r="F293" s="106"/>
    </row>
    <row r="294" spans="3:6" ht="34.5" customHeight="1">
      <c r="C294" s="134" t="s">
        <v>42</v>
      </c>
      <c r="D294" s="80"/>
      <c r="E294" s="80"/>
      <c r="F294" s="112"/>
    </row>
    <row r="295" spans="3:6" ht="30">
      <c r="C295" s="38" t="s">
        <v>43</v>
      </c>
      <c r="D295" s="17"/>
      <c r="E295" s="137" t="s">
        <v>44</v>
      </c>
      <c r="F295" s="126"/>
    </row>
    <row r="296" spans="3:6">
      <c r="C296" s="32" t="s">
        <v>45</v>
      </c>
      <c r="D296" s="17"/>
      <c r="E296" s="156"/>
      <c r="F296" s="157"/>
    </row>
    <row r="297" spans="3:6">
      <c r="C297" s="32" t="s">
        <v>46</v>
      </c>
      <c r="D297" s="12"/>
      <c r="E297" s="158"/>
      <c r="F297" s="159"/>
    </row>
    <row r="298" spans="3:6">
      <c r="C298" s="32" t="s">
        <v>47</v>
      </c>
      <c r="D298" s="12"/>
      <c r="E298" s="158"/>
      <c r="F298" s="159"/>
    </row>
    <row r="299" spans="3:6">
      <c r="C299" s="32" t="s">
        <v>48</v>
      </c>
      <c r="D299" s="14"/>
      <c r="E299" s="158"/>
      <c r="F299" s="159"/>
    </row>
    <row r="300" spans="3:6" ht="60">
      <c r="C300" s="38" t="s">
        <v>49</v>
      </c>
      <c r="D300" s="17"/>
      <c r="E300" s="158"/>
      <c r="F300" s="159"/>
    </row>
    <row r="301" spans="3:6">
      <c r="C301" s="97"/>
      <c r="D301" s="98"/>
      <c r="E301" s="158"/>
      <c r="F301" s="159"/>
    </row>
    <row r="302" spans="3:6">
      <c r="C302" s="145"/>
      <c r="D302" s="146"/>
      <c r="E302" s="158"/>
      <c r="F302" s="159"/>
    </row>
    <row r="303" spans="3:6">
      <c r="C303" s="145"/>
      <c r="D303" s="146"/>
      <c r="E303" s="158"/>
      <c r="F303" s="159"/>
    </row>
    <row r="304" spans="3:6">
      <c r="C304" s="145"/>
      <c r="D304" s="146"/>
      <c r="E304" s="158"/>
      <c r="F304" s="159"/>
    </row>
    <row r="305" spans="3:6">
      <c r="C305" s="145"/>
      <c r="D305" s="146"/>
      <c r="E305" s="158"/>
      <c r="F305" s="159"/>
    </row>
    <row r="306" spans="3:6">
      <c r="C306" s="145"/>
      <c r="D306" s="146"/>
      <c r="E306" s="158"/>
      <c r="F306" s="159"/>
    </row>
    <row r="307" spans="3:6">
      <c r="C307" s="145"/>
      <c r="D307" s="146"/>
      <c r="E307" s="158"/>
      <c r="F307" s="159"/>
    </row>
    <row r="308" spans="3:6">
      <c r="C308" s="145"/>
      <c r="D308" s="146"/>
      <c r="E308" s="158"/>
      <c r="F308" s="159"/>
    </row>
    <row r="309" spans="3:6">
      <c r="C309" s="145"/>
      <c r="D309" s="146"/>
      <c r="E309" s="158"/>
      <c r="F309" s="159"/>
    </row>
    <row r="310" spans="3:6">
      <c r="C310" s="145"/>
      <c r="D310" s="146"/>
      <c r="E310" s="158"/>
      <c r="F310" s="159"/>
    </row>
    <row r="311" spans="3:6">
      <c r="C311" s="145"/>
      <c r="D311" s="146"/>
      <c r="E311" s="158"/>
      <c r="F311" s="159"/>
    </row>
    <row r="312" spans="3:6">
      <c r="C312" s="145"/>
      <c r="D312" s="146"/>
      <c r="E312" s="158"/>
      <c r="F312" s="159"/>
    </row>
    <row r="313" spans="3:6">
      <c r="C313" s="145"/>
      <c r="D313" s="146"/>
      <c r="E313" s="158"/>
      <c r="F313" s="159"/>
    </row>
    <row r="314" spans="3:6">
      <c r="C314" s="145"/>
      <c r="D314" s="146"/>
      <c r="E314" s="158"/>
      <c r="F314" s="159"/>
    </row>
    <row r="315" spans="3:6">
      <c r="C315" s="145"/>
      <c r="D315" s="146"/>
      <c r="E315" s="158"/>
      <c r="F315" s="159"/>
    </row>
    <row r="316" spans="3:6">
      <c r="C316" s="145"/>
      <c r="D316" s="146"/>
      <c r="E316" s="158"/>
      <c r="F316" s="159"/>
    </row>
    <row r="317" spans="3:6">
      <c r="C317" s="145"/>
      <c r="D317" s="146"/>
      <c r="E317" s="158"/>
      <c r="F317" s="159"/>
    </row>
    <row r="318" spans="3:6">
      <c r="C318" s="145"/>
      <c r="D318" s="146"/>
      <c r="E318" s="158"/>
      <c r="F318" s="159"/>
    </row>
    <row r="319" spans="3:6">
      <c r="C319" s="145"/>
      <c r="D319" s="146"/>
      <c r="E319" s="158"/>
      <c r="F319" s="159"/>
    </row>
    <row r="320" spans="3:6">
      <c r="C320" s="145"/>
      <c r="D320" s="146"/>
      <c r="E320" s="158"/>
      <c r="F320" s="159"/>
    </row>
    <row r="321" spans="3:6">
      <c r="C321" s="145"/>
      <c r="D321" s="146"/>
      <c r="E321" s="158"/>
      <c r="F321" s="159"/>
    </row>
    <row r="322" spans="3:6">
      <c r="C322" s="145"/>
      <c r="D322" s="146"/>
      <c r="E322" s="158"/>
      <c r="F322" s="159"/>
    </row>
    <row r="323" spans="3:6">
      <c r="C323" s="162"/>
      <c r="D323" s="163"/>
      <c r="E323" s="160"/>
      <c r="F323" s="161"/>
    </row>
    <row r="324" spans="3:6" ht="48" customHeight="1">
      <c r="C324" s="79" t="s">
        <v>50</v>
      </c>
      <c r="D324" s="80"/>
      <c r="E324" s="80"/>
      <c r="F324" s="81"/>
    </row>
    <row r="325" spans="3:6" ht="19.5" customHeight="1">
      <c r="C325" s="82" t="s">
        <v>145</v>
      </c>
      <c r="D325" s="83"/>
      <c r="E325" s="83"/>
      <c r="F325" s="84"/>
    </row>
    <row r="326" spans="3:6">
      <c r="C326" s="32" t="s">
        <v>52</v>
      </c>
      <c r="D326" s="7" t="s">
        <v>53</v>
      </c>
      <c r="E326" s="8" t="s">
        <v>54</v>
      </c>
      <c r="F326" s="39" t="s">
        <v>55</v>
      </c>
    </row>
    <row r="327" spans="3:6">
      <c r="C327" s="40"/>
      <c r="D327" s="12"/>
      <c r="E327" s="25"/>
      <c r="F327" s="41"/>
    </row>
    <row r="328" spans="3:6">
      <c r="C328" s="42"/>
      <c r="D328" s="12"/>
      <c r="E328" s="25"/>
      <c r="F328" s="43"/>
    </row>
    <row r="329" spans="3:6">
      <c r="C329" s="40"/>
      <c r="D329" s="12"/>
      <c r="E329" s="25"/>
      <c r="F329" s="41"/>
    </row>
    <row r="330" spans="3:6">
      <c r="C330" s="42"/>
      <c r="D330" s="12"/>
      <c r="E330" s="25"/>
      <c r="F330" s="43"/>
    </row>
    <row r="331" spans="3:6">
      <c r="C331" s="40"/>
      <c r="D331" s="12"/>
      <c r="E331" s="25"/>
      <c r="F331" s="41"/>
    </row>
    <row r="332" spans="3:6">
      <c r="C332" s="42"/>
      <c r="D332" s="12"/>
      <c r="E332" s="25"/>
      <c r="F332" s="43"/>
    </row>
    <row r="333" spans="3:6">
      <c r="C333" s="40"/>
      <c r="D333" s="12"/>
      <c r="E333" s="25"/>
      <c r="F333" s="41"/>
    </row>
    <row r="334" spans="3:6">
      <c r="C334" s="42"/>
      <c r="D334" s="12"/>
      <c r="E334" s="25"/>
      <c r="F334" s="43"/>
    </row>
    <row r="335" spans="3:6">
      <c r="C335" s="40"/>
      <c r="D335" s="12"/>
      <c r="E335" s="25"/>
      <c r="F335" s="41"/>
    </row>
    <row r="336" spans="3:6">
      <c r="C336" s="40"/>
      <c r="D336" s="12"/>
      <c r="E336" s="25"/>
      <c r="F336" s="43"/>
    </row>
    <row r="337" spans="3:6" ht="15.75">
      <c r="C337" s="85" t="s">
        <v>56</v>
      </c>
      <c r="D337" s="86"/>
      <c r="E337" s="87"/>
      <c r="F337" s="88"/>
    </row>
    <row r="338" spans="3:6">
      <c r="C338" s="44" t="s">
        <v>57</v>
      </c>
      <c r="D338" s="16">
        <f>SUMIFS($D$327:$D$336,$E$327:$E$336, "Secured")</f>
        <v>0</v>
      </c>
      <c r="E338" s="89"/>
      <c r="F338" s="90"/>
    </row>
    <row r="339" spans="3:6">
      <c r="C339" s="44" t="s">
        <v>58</v>
      </c>
      <c r="D339" s="16">
        <f>SUMIFS($D$327:$D$336,$E$327:$E$336, "Anticipated")</f>
        <v>0</v>
      </c>
      <c r="E339" s="89"/>
      <c r="F339" s="90"/>
    </row>
    <row r="340" spans="3:6">
      <c r="C340" s="44" t="s">
        <v>59</v>
      </c>
      <c r="D340" s="16">
        <f>SUMIFS($D$327:$D$336,$E$327:$E$336, "Proposed")</f>
        <v>0</v>
      </c>
      <c r="E340" s="89"/>
      <c r="F340" s="90"/>
    </row>
    <row r="341" spans="3:6">
      <c r="C341" s="44" t="s">
        <v>146</v>
      </c>
      <c r="D341" s="16">
        <f>SUM(D338:D340)</f>
        <v>0</v>
      </c>
      <c r="E341" s="89"/>
      <c r="F341" s="90"/>
    </row>
    <row r="342" spans="3:6">
      <c r="C342" s="44" t="s">
        <v>147</v>
      </c>
      <c r="D342" s="16">
        <f>D7</f>
        <v>0</v>
      </c>
      <c r="E342" s="89"/>
      <c r="F342" s="90"/>
    </row>
    <row r="343" spans="3:6">
      <c r="C343" s="44" t="s">
        <v>62</v>
      </c>
      <c r="D343" s="78" t="str">
        <f>IFERROR(D341/D342,"-")</f>
        <v>-</v>
      </c>
      <c r="E343" s="89"/>
      <c r="F343" s="90"/>
    </row>
    <row r="344" spans="3:6">
      <c r="C344" s="93" t="s">
        <v>63</v>
      </c>
      <c r="D344" s="94"/>
      <c r="E344" s="89"/>
      <c r="F344" s="90"/>
    </row>
    <row r="345" spans="3:6">
      <c r="C345" s="95"/>
      <c r="D345" s="96"/>
      <c r="E345" s="91"/>
      <c r="F345" s="92"/>
    </row>
    <row r="346" spans="3:6" ht="15.75">
      <c r="C346" s="134" t="s">
        <v>64</v>
      </c>
      <c r="D346" s="80"/>
      <c r="E346" s="80"/>
      <c r="F346" s="112"/>
    </row>
    <row r="347" spans="3:6" ht="15.75">
      <c r="C347" s="85" t="s">
        <v>65</v>
      </c>
      <c r="D347" s="86"/>
      <c r="E347" s="87"/>
      <c r="F347" s="88"/>
    </row>
    <row r="348" spans="3:6">
      <c r="C348" s="32" t="s">
        <v>66</v>
      </c>
      <c r="D348" s="10">
        <f>D7</f>
        <v>0</v>
      </c>
      <c r="E348" s="89"/>
      <c r="F348" s="90"/>
    </row>
    <row r="349" spans="3:6">
      <c r="C349" s="34" t="s">
        <v>67</v>
      </c>
      <c r="D349" s="10">
        <f>D341</f>
        <v>0</v>
      </c>
      <c r="E349" s="89"/>
      <c r="F349" s="90"/>
    </row>
    <row r="350" spans="3:6" ht="15.75">
      <c r="C350" s="35" t="s">
        <v>68</v>
      </c>
      <c r="D350" s="3"/>
      <c r="E350" s="89"/>
      <c r="F350" s="90"/>
    </row>
    <row r="351" spans="3:6">
      <c r="C351" s="36" t="s">
        <v>69</v>
      </c>
      <c r="D351" s="17"/>
      <c r="E351" s="89"/>
      <c r="F351" s="90"/>
    </row>
    <row r="352" spans="3:6">
      <c r="C352" s="37" t="s">
        <v>70</v>
      </c>
      <c r="D352" s="17"/>
      <c r="E352" s="89"/>
      <c r="F352" s="90"/>
    </row>
    <row r="353" spans="3:6">
      <c r="C353" s="32" t="s">
        <v>71</v>
      </c>
      <c r="D353" s="13"/>
      <c r="E353" s="89"/>
      <c r="F353" s="90"/>
    </row>
    <row r="354" spans="3:6">
      <c r="C354" s="34" t="s">
        <v>72</v>
      </c>
      <c r="D354" s="9">
        <f>D353*DollarsPerKWH_Residential</f>
        <v>0</v>
      </c>
      <c r="E354" s="89"/>
      <c r="F354" s="90"/>
    </row>
    <row r="355" spans="3:6">
      <c r="C355" s="32" t="s">
        <v>73</v>
      </c>
      <c r="D355" s="13"/>
      <c r="E355" s="89"/>
      <c r="F355" s="90"/>
    </row>
    <row r="356" spans="3:6">
      <c r="C356" s="34" t="s">
        <v>74</v>
      </c>
      <c r="D356" s="9">
        <f>D355*DollarsPerTherm_Gas</f>
        <v>0</v>
      </c>
      <c r="E356" s="89"/>
      <c r="F356" s="90"/>
    </row>
    <row r="357" spans="3:6">
      <c r="C357" s="73" t="s">
        <v>75</v>
      </c>
      <c r="D357" s="13"/>
      <c r="E357" s="89"/>
      <c r="F357" s="90"/>
    </row>
    <row r="358" spans="3:6">
      <c r="C358" s="74" t="s">
        <v>76</v>
      </c>
      <c r="D358" s="9">
        <f>D357*DollarsPerGallon_Propane</f>
        <v>0</v>
      </c>
      <c r="E358" s="89"/>
      <c r="F358" s="90"/>
    </row>
    <row r="359" spans="3:6">
      <c r="C359" s="73" t="s">
        <v>77</v>
      </c>
      <c r="D359" s="13"/>
      <c r="E359" s="89"/>
      <c r="F359" s="90"/>
    </row>
    <row r="360" spans="3:6">
      <c r="C360" s="74" t="s">
        <v>78</v>
      </c>
      <c r="D360" s="9">
        <f>D359*DollarsPerGallon_Oil</f>
        <v>0</v>
      </c>
      <c r="E360" s="89"/>
      <c r="F360" s="90"/>
    </row>
    <row r="361" spans="3:6" ht="15.75">
      <c r="C361" s="35" t="s">
        <v>79</v>
      </c>
      <c r="D361" s="3"/>
      <c r="E361" s="89"/>
      <c r="F361" s="90"/>
    </row>
    <row r="362" spans="3:6">
      <c r="C362" s="32" t="s">
        <v>80</v>
      </c>
      <c r="D362" s="10">
        <f>D354+D356+D358+D360</f>
        <v>0</v>
      </c>
      <c r="E362" s="89"/>
      <c r="F362" s="90"/>
    </row>
    <row r="363" spans="3:6">
      <c r="C363" s="32" t="s">
        <v>81</v>
      </c>
      <c r="D363" s="75" t="str">
        <f>IFERROR(D7/D362,"-")</f>
        <v>-</v>
      </c>
      <c r="E363" s="154"/>
      <c r="F363" s="155"/>
    </row>
    <row r="364" spans="3:6" ht="32.25" customHeight="1">
      <c r="C364" s="152" t="s">
        <v>82</v>
      </c>
      <c r="D364" s="125"/>
      <c r="E364" s="125"/>
      <c r="F364" s="126"/>
    </row>
    <row r="365" spans="3:6">
      <c r="C365" s="127"/>
      <c r="D365" s="128"/>
      <c r="E365" s="128"/>
      <c r="F365" s="129"/>
    </row>
    <row r="366" spans="3:6">
      <c r="C366" s="130"/>
      <c r="D366" s="131"/>
      <c r="E366" s="131"/>
      <c r="F366" s="104"/>
    </row>
    <row r="367" spans="3:6">
      <c r="C367" s="130"/>
      <c r="D367" s="131"/>
      <c r="E367" s="131"/>
      <c r="F367" s="104"/>
    </row>
    <row r="368" spans="3:6">
      <c r="C368" s="130"/>
      <c r="D368" s="131"/>
      <c r="E368" s="131"/>
      <c r="F368" s="104"/>
    </row>
    <row r="369" spans="3:6">
      <c r="C369" s="130"/>
      <c r="D369" s="131"/>
      <c r="E369" s="131"/>
      <c r="F369" s="104"/>
    </row>
    <row r="370" spans="3:6">
      <c r="C370" s="130"/>
      <c r="D370" s="131"/>
      <c r="E370" s="131"/>
      <c r="F370" s="104"/>
    </row>
    <row r="371" spans="3:6">
      <c r="C371" s="130"/>
      <c r="D371" s="131"/>
      <c r="E371" s="131"/>
      <c r="F371" s="104"/>
    </row>
    <row r="372" spans="3:6">
      <c r="C372" s="130"/>
      <c r="D372" s="131"/>
      <c r="E372" s="131"/>
      <c r="F372" s="104"/>
    </row>
    <row r="373" spans="3:6">
      <c r="C373" s="130"/>
      <c r="D373" s="131"/>
      <c r="E373" s="131"/>
      <c r="F373" s="104"/>
    </row>
    <row r="374" spans="3:6">
      <c r="C374" s="130"/>
      <c r="D374" s="131"/>
      <c r="E374" s="131"/>
      <c r="F374" s="104"/>
    </row>
    <row r="375" spans="3:6">
      <c r="C375" s="130"/>
      <c r="D375" s="131"/>
      <c r="E375" s="131"/>
      <c r="F375" s="104"/>
    </row>
    <row r="376" spans="3:6">
      <c r="C376" s="130"/>
      <c r="D376" s="131"/>
      <c r="E376" s="131"/>
      <c r="F376" s="104"/>
    </row>
    <row r="377" spans="3:6">
      <c r="C377" s="130"/>
      <c r="D377" s="131"/>
      <c r="E377" s="131"/>
      <c r="F377" s="104"/>
    </row>
    <row r="378" spans="3:6">
      <c r="C378" s="130"/>
      <c r="D378" s="131"/>
      <c r="E378" s="131"/>
      <c r="F378" s="104"/>
    </row>
    <row r="379" spans="3:6">
      <c r="C379" s="130"/>
      <c r="D379" s="131"/>
      <c r="E379" s="131"/>
      <c r="F379" s="104"/>
    </row>
    <row r="380" spans="3:6">
      <c r="C380" s="130"/>
      <c r="D380" s="131"/>
      <c r="E380" s="131"/>
      <c r="F380" s="104"/>
    </row>
    <row r="381" spans="3:6">
      <c r="C381" s="130"/>
      <c r="D381" s="131"/>
      <c r="E381" s="131"/>
      <c r="F381" s="104"/>
    </row>
    <row r="382" spans="3:6">
      <c r="C382" s="130"/>
      <c r="D382" s="131"/>
      <c r="E382" s="131"/>
      <c r="F382" s="104"/>
    </row>
    <row r="383" spans="3:6">
      <c r="C383" s="130"/>
      <c r="D383" s="131"/>
      <c r="E383" s="131"/>
      <c r="F383" s="104"/>
    </row>
    <row r="384" spans="3:6">
      <c r="C384" s="130"/>
      <c r="D384" s="131"/>
      <c r="E384" s="131"/>
      <c r="F384" s="104"/>
    </row>
    <row r="385" spans="1:6">
      <c r="C385" s="130"/>
      <c r="D385" s="131"/>
      <c r="E385" s="131"/>
      <c r="F385" s="104"/>
    </row>
    <row r="386" spans="1:6">
      <c r="C386" s="130"/>
      <c r="D386" s="131"/>
      <c r="E386" s="131"/>
      <c r="F386" s="104"/>
    </row>
    <row r="387" spans="1:6">
      <c r="C387" s="132"/>
      <c r="D387" s="133"/>
      <c r="E387" s="133"/>
      <c r="F387" s="106"/>
    </row>
    <row r="388" spans="1:6" ht="15.75">
      <c r="C388" s="195" t="s">
        <v>83</v>
      </c>
      <c r="D388" s="196"/>
      <c r="E388" s="196"/>
      <c r="F388" s="197"/>
    </row>
    <row r="389" spans="1:6" ht="15.75">
      <c r="C389" s="85" t="s">
        <v>84</v>
      </c>
      <c r="D389" s="86"/>
      <c r="E389" s="198"/>
      <c r="F389" s="199"/>
    </row>
    <row r="390" spans="1:6">
      <c r="C390" s="32" t="s">
        <v>85</v>
      </c>
      <c r="D390" s="76">
        <f>D353*kgCO2ePerKWH</f>
        <v>0</v>
      </c>
      <c r="E390" s="198"/>
      <c r="F390" s="199"/>
    </row>
    <row r="391" spans="1:6">
      <c r="C391" s="32" t="s">
        <v>86</v>
      </c>
      <c r="D391" s="76">
        <f>D355*kgCO2ePerTherm_Gas</f>
        <v>0</v>
      </c>
      <c r="E391" s="198"/>
      <c r="F391" s="199"/>
    </row>
    <row r="392" spans="1:6">
      <c r="C392" s="32" t="s">
        <v>87</v>
      </c>
      <c r="D392" s="76">
        <f>D357*kgCO2ePerGallon_Propane</f>
        <v>0</v>
      </c>
      <c r="E392" s="198"/>
      <c r="F392" s="199"/>
    </row>
    <row r="393" spans="1:6">
      <c r="C393" s="32" t="s">
        <v>88</v>
      </c>
      <c r="D393" s="76">
        <f>D359*kgCO2ePerGallon_Oil</f>
        <v>0</v>
      </c>
      <c r="E393" s="198"/>
      <c r="F393" s="199"/>
    </row>
    <row r="394" spans="1:6">
      <c r="C394" s="46" t="s">
        <v>89</v>
      </c>
      <c r="D394" s="77" t="str">
        <f>IF($D$7=0, "-",SUM(D390:D393)/$D$7)</f>
        <v>-</v>
      </c>
      <c r="E394" s="198"/>
      <c r="F394" s="199"/>
    </row>
    <row r="395" spans="1:6" ht="15.75">
      <c r="A395" s="6"/>
      <c r="B395" t="s">
        <v>90</v>
      </c>
      <c r="C395" s="195" t="s">
        <v>91</v>
      </c>
      <c r="D395" s="196"/>
      <c r="E395" s="196"/>
      <c r="F395" s="197"/>
    </row>
    <row r="396" spans="1:6">
      <c r="A396" s="6"/>
      <c r="B396" t="s">
        <v>90</v>
      </c>
      <c r="C396" s="203" t="s">
        <v>92</v>
      </c>
      <c r="D396" s="204"/>
      <c r="E396" s="204"/>
      <c r="F396" s="205"/>
    </row>
    <row r="397" spans="1:6">
      <c r="A397" s="6"/>
      <c r="B397" t="s">
        <v>90</v>
      </c>
      <c r="C397" s="203"/>
      <c r="D397" s="204"/>
      <c r="E397" s="204"/>
      <c r="F397" s="205"/>
    </row>
    <row r="398" spans="1:6">
      <c r="A398" s="6"/>
      <c r="B398" t="s">
        <v>90</v>
      </c>
      <c r="C398" s="203"/>
      <c r="D398" s="204"/>
      <c r="E398" s="204"/>
      <c r="F398" s="205"/>
    </row>
    <row r="399" spans="1:6">
      <c r="A399" s="1"/>
      <c r="B399" t="s">
        <v>90</v>
      </c>
      <c r="C399" s="203"/>
      <c r="D399" s="204"/>
      <c r="E399" s="204"/>
      <c r="F399" s="205"/>
    </row>
    <row r="400" spans="1:6">
      <c r="A400" s="1"/>
      <c r="B400" t="s">
        <v>90</v>
      </c>
      <c r="C400" s="212" t="s">
        <v>93</v>
      </c>
      <c r="D400" s="213"/>
      <c r="E400" s="213"/>
      <c r="F400" s="214"/>
    </row>
    <row r="401" spans="1:6">
      <c r="A401" s="1"/>
      <c r="B401" t="s">
        <v>90</v>
      </c>
      <c r="C401" s="212"/>
      <c r="D401" s="213"/>
      <c r="E401" s="213"/>
      <c r="F401" s="214"/>
    </row>
    <row r="402" spans="1:6">
      <c r="A402" s="1"/>
      <c r="B402" t="s">
        <v>90</v>
      </c>
      <c r="C402" s="212"/>
      <c r="D402" s="213"/>
      <c r="E402" s="213"/>
      <c r="F402" s="214"/>
    </row>
    <row r="403" spans="1:6">
      <c r="A403" s="1"/>
      <c r="B403" t="s">
        <v>90</v>
      </c>
      <c r="C403" s="212"/>
      <c r="D403" s="213"/>
      <c r="E403" s="213"/>
      <c r="F403" s="214"/>
    </row>
    <row r="404" spans="1:6">
      <c r="A404" s="2"/>
      <c r="B404" t="s">
        <v>90</v>
      </c>
      <c r="C404" s="212"/>
      <c r="D404" s="213"/>
      <c r="E404" s="213"/>
      <c r="F404" s="214"/>
    </row>
    <row r="405" spans="1:6">
      <c r="A405" s="2"/>
      <c r="B405" t="s">
        <v>90</v>
      </c>
      <c r="C405" s="212" t="s">
        <v>94</v>
      </c>
      <c r="D405" s="213"/>
      <c r="E405" s="213"/>
      <c r="F405" s="214"/>
    </row>
    <row r="406" spans="1:6">
      <c r="A406" s="2"/>
      <c r="B406" t="s">
        <v>90</v>
      </c>
      <c r="C406" s="212"/>
      <c r="D406" s="213"/>
      <c r="E406" s="213"/>
      <c r="F406" s="214"/>
    </row>
    <row r="407" spans="1:6">
      <c r="A407" s="2"/>
      <c r="B407" t="s">
        <v>90</v>
      </c>
      <c r="C407" s="212"/>
      <c r="D407" s="213"/>
      <c r="E407" s="213"/>
      <c r="F407" s="214"/>
    </row>
    <row r="408" spans="1:6">
      <c r="A408" s="2"/>
      <c r="B408" t="s">
        <v>90</v>
      </c>
      <c r="C408" s="212"/>
      <c r="D408" s="213"/>
      <c r="E408" s="213"/>
      <c r="F408" s="214"/>
    </row>
    <row r="409" spans="1:6">
      <c r="A409" s="1"/>
      <c r="B409" t="s">
        <v>90</v>
      </c>
      <c r="C409" s="212" t="s">
        <v>95</v>
      </c>
      <c r="D409" s="213"/>
      <c r="E409" s="213"/>
      <c r="F409" s="214"/>
    </row>
    <row r="410" spans="1:6">
      <c r="A410" s="1"/>
      <c r="B410" t="s">
        <v>90</v>
      </c>
      <c r="C410" s="200" t="s">
        <v>96</v>
      </c>
      <c r="D410" s="201"/>
      <c r="E410" s="201"/>
      <c r="F410" s="202"/>
    </row>
    <row r="411" spans="1:6" ht="15.75" customHeight="1">
      <c r="C411" s="174" t="s">
        <v>97</v>
      </c>
      <c r="D411" s="175"/>
      <c r="E411" s="175"/>
      <c r="F411" s="176"/>
    </row>
    <row r="412" spans="1:6" ht="63">
      <c r="C412" s="28" t="s">
        <v>98</v>
      </c>
      <c r="D412" s="27" t="s">
        <v>99</v>
      </c>
      <c r="E412" s="27" t="s">
        <v>100</v>
      </c>
      <c r="F412" s="29" t="s">
        <v>101</v>
      </c>
    </row>
    <row r="413" spans="1:6" ht="18.75" customHeight="1">
      <c r="C413" s="177" t="s">
        <v>102</v>
      </c>
      <c r="D413" s="178"/>
      <c r="E413" s="178"/>
      <c r="F413" s="179"/>
    </row>
    <row r="414" spans="1:6" ht="45">
      <c r="C414" s="67" t="s">
        <v>103</v>
      </c>
      <c r="D414" s="70"/>
      <c r="E414" s="68" t="s">
        <v>104</v>
      </c>
      <c r="F414" s="30">
        <f>D414*4050</f>
        <v>0</v>
      </c>
    </row>
    <row r="415" spans="1:6">
      <c r="C415" s="177" t="s">
        <v>105</v>
      </c>
      <c r="D415" s="178"/>
      <c r="E415" s="178"/>
      <c r="F415" s="179"/>
    </row>
    <row r="416" spans="1:6" ht="30">
      <c r="C416" s="67" t="s">
        <v>106</v>
      </c>
      <c r="D416" s="70"/>
      <c r="E416" s="68" t="s">
        <v>107</v>
      </c>
      <c r="F416" s="30">
        <f>D416*1170</f>
        <v>0</v>
      </c>
    </row>
    <row r="417" spans="3:6" ht="30">
      <c r="C417" s="67" t="s">
        <v>108</v>
      </c>
      <c r="D417" s="70"/>
      <c r="E417" s="68" t="s">
        <v>109</v>
      </c>
      <c r="F417" s="30">
        <f>D417*425</f>
        <v>0</v>
      </c>
    </row>
    <row r="418" spans="3:6">
      <c r="C418" s="177" t="s">
        <v>110</v>
      </c>
      <c r="D418" s="178"/>
      <c r="E418" s="178"/>
      <c r="F418" s="179"/>
    </row>
    <row r="419" spans="3:6" ht="30">
      <c r="C419" s="67" t="s">
        <v>111</v>
      </c>
      <c r="D419" s="71"/>
      <c r="E419" s="69" t="s">
        <v>112</v>
      </c>
      <c r="F419" s="30">
        <f>D419*160</f>
        <v>0</v>
      </c>
    </row>
    <row r="420" spans="3:6" ht="30">
      <c r="C420" s="67" t="s">
        <v>113</v>
      </c>
      <c r="D420" s="72"/>
      <c r="E420" s="69" t="s">
        <v>114</v>
      </c>
      <c r="F420" s="30">
        <f>D420*100</f>
        <v>0</v>
      </c>
    </row>
    <row r="421" spans="3:6" ht="30">
      <c r="C421" s="67" t="s">
        <v>115</v>
      </c>
      <c r="D421" s="72"/>
      <c r="E421" s="69" t="s">
        <v>116</v>
      </c>
      <c r="F421" s="30">
        <f>D421*40</f>
        <v>0</v>
      </c>
    </row>
    <row r="422" spans="3:6" ht="30">
      <c r="C422" s="67" t="s">
        <v>117</v>
      </c>
      <c r="D422" s="72"/>
      <c r="E422" s="69" t="s">
        <v>118</v>
      </c>
      <c r="F422" s="30">
        <f>D422*45</f>
        <v>0</v>
      </c>
    </row>
    <row r="423" spans="3:6">
      <c r="C423" s="177" t="s">
        <v>119</v>
      </c>
      <c r="D423" s="178"/>
      <c r="E423" s="178"/>
      <c r="F423" s="179"/>
    </row>
    <row r="424" spans="3:6">
      <c r="C424" s="183" t="s">
        <v>120</v>
      </c>
      <c r="D424" s="184"/>
      <c r="E424" s="184"/>
      <c r="F424" s="185"/>
    </row>
    <row r="425" spans="3:6" ht="60" customHeight="1">
      <c r="C425" s="166" t="s">
        <v>121</v>
      </c>
      <c r="D425" s="167"/>
      <c r="E425" s="167"/>
      <c r="F425" s="168"/>
    </row>
  </sheetData>
  <sheetProtection formatRows="0"/>
  <protectedRanges>
    <protectedRange sqref="D7:D18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4">
    <mergeCell ref="C8:F8"/>
    <mergeCell ref="E9:F9"/>
    <mergeCell ref="E10:F20"/>
    <mergeCell ref="C9:D9"/>
    <mergeCell ref="C2:F2"/>
    <mergeCell ref="C3:F3"/>
    <mergeCell ref="C4:F4"/>
    <mergeCell ref="C5:F5"/>
    <mergeCell ref="C6:D6"/>
    <mergeCell ref="E6:F7"/>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E296:F323"/>
    <mergeCell ref="C261:F268"/>
    <mergeCell ref="C188:F188"/>
    <mergeCell ref="E189:F189"/>
    <mergeCell ref="C190:F190"/>
    <mergeCell ref="C191:F228"/>
    <mergeCell ref="C229:F229"/>
    <mergeCell ref="C230:F245"/>
    <mergeCell ref="C246:D246"/>
    <mergeCell ref="C249:F249"/>
    <mergeCell ref="C250:F259"/>
    <mergeCell ref="C260:F260"/>
    <mergeCell ref="E246:F246"/>
    <mergeCell ref="C269:F269"/>
    <mergeCell ref="C270:D270"/>
    <mergeCell ref="E270:F272"/>
    <mergeCell ref="C273:F273"/>
    <mergeCell ref="C274:F293"/>
    <mergeCell ref="C365:F387"/>
    <mergeCell ref="C388:F388"/>
    <mergeCell ref="C389:D389"/>
    <mergeCell ref="E389:F394"/>
    <mergeCell ref="C301:D323"/>
    <mergeCell ref="C324:F324"/>
    <mergeCell ref="C325:F325"/>
    <mergeCell ref="C337:D337"/>
    <mergeCell ref="E337:F345"/>
    <mergeCell ref="C344:D345"/>
    <mergeCell ref="E347:F363"/>
    <mergeCell ref="C364:F364"/>
    <mergeCell ref="C294:F294"/>
    <mergeCell ref="E295:F295"/>
    <mergeCell ref="C425:F425"/>
    <mergeCell ref="C19:D20"/>
    <mergeCell ref="C413:F413"/>
    <mergeCell ref="C415:F415"/>
    <mergeCell ref="C418:F418"/>
    <mergeCell ref="C423:F423"/>
    <mergeCell ref="C424:F424"/>
    <mergeCell ref="C411:F411"/>
    <mergeCell ref="C346:F346"/>
    <mergeCell ref="C347:D347"/>
    <mergeCell ref="C395:F395"/>
    <mergeCell ref="C396:F399"/>
    <mergeCell ref="C400:F404"/>
    <mergeCell ref="C405:F408"/>
    <mergeCell ref="C409:F409"/>
    <mergeCell ref="C410:F410"/>
  </mergeCells>
  <dataValidations count="6">
    <dataValidation allowBlank="1" showInputMessage="1" showErrorMessage="1" sqref="C21:F21 D353:D354" xr:uid="{FBA4DB5B-3CB0-46A5-B961-BAF6D228FC33}"/>
    <dataValidation type="list" allowBlank="1" showInputMessage="1" showErrorMessage="1" sqref="D189 D247:D248 D271:D272 D295:D296 D300 D10:D18 D351:D352" xr:uid="{8F91708F-76FC-47B0-B14D-E13A1D1C063A}">
      <formula1>YesNo</formula1>
    </dataValidation>
    <dataValidation operator="greaterThanOrEqual" allowBlank="1" showInputMessage="1" showErrorMessage="1" sqref="C327:D336 F326:F336" xr:uid="{64BC068E-4D5B-4C89-AF95-42A84EA1191E}"/>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D9FE005-A517-41AB-A079-DDB3848A090B}"/>
    <dataValidation type="list" allowBlank="1" showInputMessage="1" showErrorMessage="1" sqref="F326" xr:uid="{5309D7B2-690A-433C-BBBE-5C5961CCB859}">
      <formula1>Lever_Status</formula1>
    </dataValidation>
    <dataValidation type="list" operator="greaterThanOrEqual" allowBlank="1" showInputMessage="1" showErrorMessage="1" sqref="E327:E336" xr:uid="{9ADC9451-6378-4733-A14A-A0FAF405746A}">
      <formula1>LeveragedStatus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1F38-4B60-4FD4-AA16-0D9E1032E8CE}">
  <sheetPr>
    <tabColor rgb="FF92D050"/>
  </sheetPr>
  <dimension ref="A2:F425"/>
  <sheetViews>
    <sheetView topLeftCell="A307" workbookViewId="0">
      <selection activeCell="C324" sqref="C324:F324"/>
    </sheetView>
  </sheetViews>
  <sheetFormatPr defaultRowHeight="15"/>
  <cols>
    <col min="2" max="2" width="0" hidden="1" customWidth="1"/>
    <col min="3" max="3" width="50.5703125" customWidth="1"/>
    <col min="4" max="4" width="24.42578125" customWidth="1"/>
    <col min="5" max="6" width="65" customWidth="1"/>
  </cols>
  <sheetData>
    <row r="2" spans="3:6">
      <c r="C2" s="261" t="s">
        <v>0</v>
      </c>
      <c r="D2" s="262"/>
      <c r="E2" s="262"/>
      <c r="F2" s="263"/>
    </row>
    <row r="3" spans="3:6">
      <c r="C3" s="264" t="s">
        <v>1</v>
      </c>
      <c r="D3" s="265"/>
      <c r="E3" s="265"/>
      <c r="F3" s="266"/>
    </row>
    <row r="4" spans="3:6">
      <c r="C4" s="267" t="s">
        <v>2</v>
      </c>
      <c r="D4" s="268"/>
      <c r="E4" s="268"/>
      <c r="F4" s="269"/>
    </row>
    <row r="5" spans="3:6" ht="15.75">
      <c r="C5" s="180" t="s">
        <v>3</v>
      </c>
      <c r="D5" s="181"/>
      <c r="E5" s="181"/>
      <c r="F5" s="182"/>
    </row>
    <row r="6" spans="3:6" ht="15.75">
      <c r="C6" s="186" t="s">
        <v>4</v>
      </c>
      <c r="D6" s="187"/>
      <c r="E6" s="188"/>
      <c r="F6" s="88"/>
    </row>
    <row r="7" spans="3:6">
      <c r="C7" s="34" t="s">
        <v>148</v>
      </c>
      <c r="D7" s="60"/>
      <c r="E7" s="217"/>
      <c r="F7" s="90"/>
    </row>
    <row r="8" spans="3:6" ht="35.25" customHeight="1">
      <c r="C8" s="218" t="s">
        <v>6</v>
      </c>
      <c r="D8" s="181"/>
      <c r="E8" s="181"/>
      <c r="F8" s="182"/>
    </row>
    <row r="9" spans="3:6" ht="30.75" customHeight="1">
      <c r="C9" s="85" t="s">
        <v>149</v>
      </c>
      <c r="D9" s="86"/>
      <c r="E9" s="137" t="s">
        <v>8</v>
      </c>
      <c r="F9" s="126"/>
    </row>
    <row r="10" spans="3:6">
      <c r="C10" s="32" t="s">
        <v>150</v>
      </c>
      <c r="D10" s="17"/>
      <c r="E10" s="138"/>
      <c r="F10" s="129"/>
    </row>
    <row r="11" spans="3:6">
      <c r="C11" s="44" t="s">
        <v>151</v>
      </c>
      <c r="D11" s="17"/>
      <c r="E11" s="139"/>
      <c r="F11" s="104"/>
    </row>
    <row r="12" spans="3:6">
      <c r="C12" s="44" t="s">
        <v>152</v>
      </c>
      <c r="D12" s="17"/>
      <c r="E12" s="139"/>
      <c r="F12" s="104"/>
    </row>
    <row r="13" spans="3:6">
      <c r="C13" s="44" t="s">
        <v>153</v>
      </c>
      <c r="D13" s="17"/>
      <c r="E13" s="139"/>
      <c r="F13" s="104"/>
    </row>
    <row r="14" spans="3:6">
      <c r="C14" s="44" t="s">
        <v>154</v>
      </c>
      <c r="D14" s="17"/>
      <c r="E14" s="139"/>
      <c r="F14" s="104"/>
    </row>
    <row r="15" spans="3:6">
      <c r="C15" s="62" t="s">
        <v>155</v>
      </c>
      <c r="D15" s="22"/>
      <c r="E15" s="139"/>
      <c r="F15" s="104"/>
    </row>
    <row r="16" spans="3:6">
      <c r="C16" s="223"/>
      <c r="D16" s="224"/>
      <c r="E16" s="131"/>
      <c r="F16" s="104"/>
    </row>
    <row r="17" spans="3:6">
      <c r="C17" s="145"/>
      <c r="D17" s="225"/>
      <c r="E17" s="131"/>
      <c r="F17" s="104"/>
    </row>
    <row r="18" spans="3:6">
      <c r="C18" s="145"/>
      <c r="D18" s="225"/>
      <c r="E18" s="131"/>
      <c r="F18" s="104"/>
    </row>
    <row r="19" spans="3:6">
      <c r="C19" s="145"/>
      <c r="D19" s="225"/>
      <c r="E19" s="131"/>
      <c r="F19" s="104"/>
    </row>
    <row r="20" spans="3:6">
      <c r="C20" s="147"/>
      <c r="D20" s="222"/>
      <c r="E20" s="133"/>
      <c r="F20" s="106"/>
    </row>
    <row r="21" spans="3:6" ht="18">
      <c r="C21" s="113" t="s">
        <v>10</v>
      </c>
      <c r="D21" s="114"/>
      <c r="E21" s="114"/>
      <c r="F21" s="115"/>
    </row>
    <row r="22" spans="3:6" ht="26.25">
      <c r="C22" s="190" t="s">
        <v>11</v>
      </c>
      <c r="D22" s="191"/>
      <c r="E22" s="191"/>
      <c r="F22" s="192"/>
    </row>
    <row r="23" spans="3:6" ht="48" customHeight="1">
      <c r="C23" s="124" t="s">
        <v>12</v>
      </c>
      <c r="D23" s="125"/>
      <c r="E23" s="125"/>
      <c r="F23" s="126"/>
    </row>
    <row r="24" spans="3:6">
      <c r="C24" s="127"/>
      <c r="D24" s="128"/>
      <c r="E24" s="128"/>
      <c r="F24" s="129"/>
    </row>
    <row r="25" spans="3:6">
      <c r="C25" s="130"/>
      <c r="D25" s="131"/>
      <c r="E25" s="131"/>
      <c r="F25" s="104"/>
    </row>
    <row r="26" spans="3:6">
      <c r="C26" s="130"/>
      <c r="D26" s="131"/>
      <c r="E26" s="131"/>
      <c r="F26" s="104"/>
    </row>
    <row r="27" spans="3:6">
      <c r="C27" s="130"/>
      <c r="D27" s="131"/>
      <c r="E27" s="131"/>
      <c r="F27" s="104"/>
    </row>
    <row r="28" spans="3:6">
      <c r="C28" s="130"/>
      <c r="D28" s="131"/>
      <c r="E28" s="131"/>
      <c r="F28" s="104"/>
    </row>
    <row r="29" spans="3:6">
      <c r="C29" s="130"/>
      <c r="D29" s="131"/>
      <c r="E29" s="131"/>
      <c r="F29" s="104"/>
    </row>
    <row r="30" spans="3:6">
      <c r="C30" s="130"/>
      <c r="D30" s="131"/>
      <c r="E30" s="131"/>
      <c r="F30" s="104"/>
    </row>
    <row r="31" spans="3:6">
      <c r="C31" s="130"/>
      <c r="D31" s="131"/>
      <c r="E31" s="131"/>
      <c r="F31" s="104"/>
    </row>
    <row r="32" spans="3:6">
      <c r="C32" s="130"/>
      <c r="D32" s="131"/>
      <c r="E32" s="131"/>
      <c r="F32" s="104"/>
    </row>
    <row r="33" spans="3:6">
      <c r="C33" s="130"/>
      <c r="D33" s="131"/>
      <c r="E33" s="131"/>
      <c r="F33" s="104"/>
    </row>
    <row r="34" spans="3:6">
      <c r="C34" s="130"/>
      <c r="D34" s="131"/>
      <c r="E34" s="131"/>
      <c r="F34" s="104"/>
    </row>
    <row r="35" spans="3:6">
      <c r="C35" s="130"/>
      <c r="D35" s="131"/>
      <c r="E35" s="131"/>
      <c r="F35" s="104"/>
    </row>
    <row r="36" spans="3:6">
      <c r="C36" s="130"/>
      <c r="D36" s="131"/>
      <c r="E36" s="131"/>
      <c r="F36" s="104"/>
    </row>
    <row r="37" spans="3:6">
      <c r="C37" s="130"/>
      <c r="D37" s="131"/>
      <c r="E37" s="131"/>
      <c r="F37" s="104"/>
    </row>
    <row r="38" spans="3:6">
      <c r="C38" s="130"/>
      <c r="D38" s="131"/>
      <c r="E38" s="131"/>
      <c r="F38" s="104"/>
    </row>
    <row r="39" spans="3:6">
      <c r="C39" s="130"/>
      <c r="D39" s="131"/>
      <c r="E39" s="131"/>
      <c r="F39" s="104"/>
    </row>
    <row r="40" spans="3:6">
      <c r="C40" s="130"/>
      <c r="D40" s="131"/>
      <c r="E40" s="131"/>
      <c r="F40" s="104"/>
    </row>
    <row r="41" spans="3:6">
      <c r="C41" s="130"/>
      <c r="D41" s="131"/>
      <c r="E41" s="131"/>
      <c r="F41" s="104"/>
    </row>
    <row r="42" spans="3:6">
      <c r="C42" s="130"/>
      <c r="D42" s="131"/>
      <c r="E42" s="131"/>
      <c r="F42" s="104"/>
    </row>
    <row r="43" spans="3:6">
      <c r="C43" s="130"/>
      <c r="D43" s="131"/>
      <c r="E43" s="131"/>
      <c r="F43" s="104"/>
    </row>
    <row r="44" spans="3:6">
      <c r="C44" s="130"/>
      <c r="D44" s="131"/>
      <c r="E44" s="131"/>
      <c r="F44" s="104"/>
    </row>
    <row r="45" spans="3:6">
      <c r="C45" s="130"/>
      <c r="D45" s="131"/>
      <c r="E45" s="131"/>
      <c r="F45" s="104"/>
    </row>
    <row r="46" spans="3:6">
      <c r="C46" s="130"/>
      <c r="D46" s="131"/>
      <c r="E46" s="131"/>
      <c r="F46" s="104"/>
    </row>
    <row r="47" spans="3:6">
      <c r="C47" s="130"/>
      <c r="D47" s="131"/>
      <c r="E47" s="131"/>
      <c r="F47" s="104"/>
    </row>
    <row r="48" spans="3:6">
      <c r="C48" s="130"/>
      <c r="D48" s="131"/>
      <c r="E48" s="131"/>
      <c r="F48" s="104"/>
    </row>
    <row r="49" spans="3:6">
      <c r="C49" s="130"/>
      <c r="D49" s="131"/>
      <c r="E49" s="131"/>
      <c r="F49" s="104"/>
    </row>
    <row r="50" spans="3:6">
      <c r="C50" s="130"/>
      <c r="D50" s="131"/>
      <c r="E50" s="131"/>
      <c r="F50" s="104"/>
    </row>
    <row r="51" spans="3:6">
      <c r="C51" s="130"/>
      <c r="D51" s="131"/>
      <c r="E51" s="131"/>
      <c r="F51" s="104"/>
    </row>
    <row r="52" spans="3:6">
      <c r="C52" s="130"/>
      <c r="D52" s="131"/>
      <c r="E52" s="131"/>
      <c r="F52" s="104"/>
    </row>
    <row r="53" spans="3:6">
      <c r="C53" s="130"/>
      <c r="D53" s="131"/>
      <c r="E53" s="131"/>
      <c r="F53" s="104"/>
    </row>
    <row r="54" spans="3:6">
      <c r="C54" s="130"/>
      <c r="D54" s="131"/>
      <c r="E54" s="131"/>
      <c r="F54" s="104"/>
    </row>
    <row r="55" spans="3:6">
      <c r="C55" s="130"/>
      <c r="D55" s="131"/>
      <c r="E55" s="131"/>
      <c r="F55" s="104"/>
    </row>
    <row r="56" spans="3:6">
      <c r="C56" s="130"/>
      <c r="D56" s="131"/>
      <c r="E56" s="131"/>
      <c r="F56" s="104"/>
    </row>
    <row r="57" spans="3:6">
      <c r="C57" s="130"/>
      <c r="D57" s="131"/>
      <c r="E57" s="131"/>
      <c r="F57" s="104"/>
    </row>
    <row r="58" spans="3:6">
      <c r="C58" s="130"/>
      <c r="D58" s="131"/>
      <c r="E58" s="131"/>
      <c r="F58" s="104"/>
    </row>
    <row r="59" spans="3:6">
      <c r="C59" s="130"/>
      <c r="D59" s="131"/>
      <c r="E59" s="131"/>
      <c r="F59" s="104"/>
    </row>
    <row r="60" spans="3:6">
      <c r="C60" s="130"/>
      <c r="D60" s="131"/>
      <c r="E60" s="131"/>
      <c r="F60" s="104"/>
    </row>
    <row r="61" spans="3:6">
      <c r="C61" s="130"/>
      <c r="D61" s="131"/>
      <c r="E61" s="131"/>
      <c r="F61" s="104"/>
    </row>
    <row r="62" spans="3:6">
      <c r="C62" s="130"/>
      <c r="D62" s="131"/>
      <c r="E62" s="131"/>
      <c r="F62" s="104"/>
    </row>
    <row r="63" spans="3:6">
      <c r="C63" s="130"/>
      <c r="D63" s="131"/>
      <c r="E63" s="131"/>
      <c r="F63" s="104"/>
    </row>
    <row r="64" spans="3:6">
      <c r="C64" s="130"/>
      <c r="D64" s="131"/>
      <c r="E64" s="131"/>
      <c r="F64" s="104"/>
    </row>
    <row r="65" spans="3:6">
      <c r="C65" s="130"/>
      <c r="D65" s="131"/>
      <c r="E65" s="131"/>
      <c r="F65" s="104"/>
    </row>
    <row r="66" spans="3:6">
      <c r="C66" s="130"/>
      <c r="D66" s="131"/>
      <c r="E66" s="131"/>
      <c r="F66" s="104"/>
    </row>
    <row r="67" spans="3:6">
      <c r="C67" s="130"/>
      <c r="D67" s="131"/>
      <c r="E67" s="131"/>
      <c r="F67" s="104"/>
    </row>
    <row r="68" spans="3:6">
      <c r="C68" s="130"/>
      <c r="D68" s="131"/>
      <c r="E68" s="131"/>
      <c r="F68" s="104"/>
    </row>
    <row r="69" spans="3:6">
      <c r="C69" s="130"/>
      <c r="D69" s="131"/>
      <c r="E69" s="131"/>
      <c r="F69" s="104"/>
    </row>
    <row r="70" spans="3:6">
      <c r="C70" s="130"/>
      <c r="D70" s="131"/>
      <c r="E70" s="131"/>
      <c r="F70" s="104"/>
    </row>
    <row r="71" spans="3:6">
      <c r="C71" s="130"/>
      <c r="D71" s="131"/>
      <c r="E71" s="131"/>
      <c r="F71" s="104"/>
    </row>
    <row r="72" spans="3:6">
      <c r="C72" s="130"/>
      <c r="D72" s="131"/>
      <c r="E72" s="131"/>
      <c r="F72" s="104"/>
    </row>
    <row r="73" spans="3:6">
      <c r="C73" s="130"/>
      <c r="D73" s="131"/>
      <c r="E73" s="131"/>
      <c r="F73" s="104"/>
    </row>
    <row r="74" spans="3:6">
      <c r="C74" s="130"/>
      <c r="D74" s="131"/>
      <c r="E74" s="131"/>
      <c r="F74" s="104"/>
    </row>
    <row r="75" spans="3:6">
      <c r="C75" s="130"/>
      <c r="D75" s="131"/>
      <c r="E75" s="131"/>
      <c r="F75" s="104"/>
    </row>
    <row r="76" spans="3:6">
      <c r="C76" s="130"/>
      <c r="D76" s="131"/>
      <c r="E76" s="131"/>
      <c r="F76" s="104"/>
    </row>
    <row r="77" spans="3:6">
      <c r="C77" s="130"/>
      <c r="D77" s="131"/>
      <c r="E77" s="131"/>
      <c r="F77" s="104"/>
    </row>
    <row r="78" spans="3:6">
      <c r="C78" s="130"/>
      <c r="D78" s="131"/>
      <c r="E78" s="131"/>
      <c r="F78" s="104"/>
    </row>
    <row r="79" spans="3:6">
      <c r="C79" s="130"/>
      <c r="D79" s="131"/>
      <c r="E79" s="131"/>
      <c r="F79" s="104"/>
    </row>
    <row r="80" spans="3:6">
      <c r="C80" s="130"/>
      <c r="D80" s="131"/>
      <c r="E80" s="131"/>
      <c r="F80" s="104"/>
    </row>
    <row r="81" spans="3:6">
      <c r="C81" s="130"/>
      <c r="D81" s="131"/>
      <c r="E81" s="131"/>
      <c r="F81" s="104"/>
    </row>
    <row r="82" spans="3:6">
      <c r="C82" s="130"/>
      <c r="D82" s="131"/>
      <c r="E82" s="131"/>
      <c r="F82" s="104"/>
    </row>
    <row r="83" spans="3:6">
      <c r="C83" s="130"/>
      <c r="D83" s="131"/>
      <c r="E83" s="131"/>
      <c r="F83" s="104"/>
    </row>
    <row r="84" spans="3:6">
      <c r="C84" s="130"/>
      <c r="D84" s="131"/>
      <c r="E84" s="131"/>
      <c r="F84" s="104"/>
    </row>
    <row r="85" spans="3:6">
      <c r="C85" s="130"/>
      <c r="D85" s="131"/>
      <c r="E85" s="131"/>
      <c r="F85" s="104"/>
    </row>
    <row r="86" spans="3:6">
      <c r="C86" s="130"/>
      <c r="D86" s="131"/>
      <c r="E86" s="131"/>
      <c r="F86" s="104"/>
    </row>
    <row r="87" spans="3:6">
      <c r="C87" s="130"/>
      <c r="D87" s="131"/>
      <c r="E87" s="131"/>
      <c r="F87" s="104"/>
    </row>
    <row r="88" spans="3:6">
      <c r="C88" s="130"/>
      <c r="D88" s="131"/>
      <c r="E88" s="131"/>
      <c r="F88" s="104"/>
    </row>
    <row r="89" spans="3:6">
      <c r="C89" s="130"/>
      <c r="D89" s="131"/>
      <c r="E89" s="131"/>
      <c r="F89" s="104"/>
    </row>
    <row r="90" spans="3:6">
      <c r="C90" s="130"/>
      <c r="D90" s="131"/>
      <c r="E90" s="131"/>
      <c r="F90" s="104"/>
    </row>
    <row r="91" spans="3:6">
      <c r="C91" s="130"/>
      <c r="D91" s="131"/>
      <c r="E91" s="131"/>
      <c r="F91" s="104"/>
    </row>
    <row r="92" spans="3:6">
      <c r="C92" s="130"/>
      <c r="D92" s="131"/>
      <c r="E92" s="131"/>
      <c r="F92" s="104"/>
    </row>
    <row r="93" spans="3:6">
      <c r="C93" s="130"/>
      <c r="D93" s="131"/>
      <c r="E93" s="131"/>
      <c r="F93" s="104"/>
    </row>
    <row r="94" spans="3:6">
      <c r="C94" s="130"/>
      <c r="D94" s="131"/>
      <c r="E94" s="131"/>
      <c r="F94" s="104"/>
    </row>
    <row r="95" spans="3:6">
      <c r="C95" s="130"/>
      <c r="D95" s="131"/>
      <c r="E95" s="131"/>
      <c r="F95" s="104"/>
    </row>
    <row r="96" spans="3:6">
      <c r="C96" s="130"/>
      <c r="D96" s="131"/>
      <c r="E96" s="131"/>
      <c r="F96" s="104"/>
    </row>
    <row r="97" spans="3:6">
      <c r="C97" s="130"/>
      <c r="D97" s="131"/>
      <c r="E97" s="131"/>
      <c r="F97" s="104"/>
    </row>
    <row r="98" spans="3:6">
      <c r="C98" s="130"/>
      <c r="D98" s="131"/>
      <c r="E98" s="131"/>
      <c r="F98" s="104"/>
    </row>
    <row r="99" spans="3:6">
      <c r="C99" s="130"/>
      <c r="D99" s="131"/>
      <c r="E99" s="131"/>
      <c r="F99" s="104"/>
    </row>
    <row r="100" spans="3:6">
      <c r="C100" s="130"/>
      <c r="D100" s="131"/>
      <c r="E100" s="131"/>
      <c r="F100" s="104"/>
    </row>
    <row r="101" spans="3:6">
      <c r="C101" s="130"/>
      <c r="D101" s="131"/>
      <c r="E101" s="131"/>
      <c r="F101" s="104"/>
    </row>
    <row r="102" spans="3:6">
      <c r="C102" s="130"/>
      <c r="D102" s="131"/>
      <c r="E102" s="131"/>
      <c r="F102" s="104"/>
    </row>
    <row r="103" spans="3:6">
      <c r="C103" s="130"/>
      <c r="D103" s="131"/>
      <c r="E103" s="131"/>
      <c r="F103" s="104"/>
    </row>
    <row r="104" spans="3:6">
      <c r="C104" s="130"/>
      <c r="D104" s="131"/>
      <c r="E104" s="131"/>
      <c r="F104" s="104"/>
    </row>
    <row r="105" spans="3:6">
      <c r="C105" s="130"/>
      <c r="D105" s="131"/>
      <c r="E105" s="131"/>
      <c r="F105" s="104"/>
    </row>
    <row r="106" spans="3:6">
      <c r="C106" s="130"/>
      <c r="D106" s="131"/>
      <c r="E106" s="131"/>
      <c r="F106" s="104"/>
    </row>
    <row r="107" spans="3:6">
      <c r="C107" s="130"/>
      <c r="D107" s="131"/>
      <c r="E107" s="131"/>
      <c r="F107" s="104"/>
    </row>
    <row r="108" spans="3:6">
      <c r="C108" s="130"/>
      <c r="D108" s="131"/>
      <c r="E108" s="131"/>
      <c r="F108" s="104"/>
    </row>
    <row r="109" spans="3:6">
      <c r="C109" s="130"/>
      <c r="D109" s="131"/>
      <c r="E109" s="131"/>
      <c r="F109" s="104"/>
    </row>
    <row r="110" spans="3:6">
      <c r="C110" s="130"/>
      <c r="D110" s="131"/>
      <c r="E110" s="131"/>
      <c r="F110" s="104"/>
    </row>
    <row r="111" spans="3:6">
      <c r="C111" s="130"/>
      <c r="D111" s="131"/>
      <c r="E111" s="131"/>
      <c r="F111" s="104"/>
    </row>
    <row r="112" spans="3:6">
      <c r="C112" s="130"/>
      <c r="D112" s="131"/>
      <c r="E112" s="131"/>
      <c r="F112" s="104"/>
    </row>
    <row r="113" spans="3:6">
      <c r="C113" s="130"/>
      <c r="D113" s="131"/>
      <c r="E113" s="131"/>
      <c r="F113" s="104"/>
    </row>
    <row r="114" spans="3:6">
      <c r="C114" s="130"/>
      <c r="D114" s="131"/>
      <c r="E114" s="131"/>
      <c r="F114" s="104"/>
    </row>
    <row r="115" spans="3:6">
      <c r="C115" s="130"/>
      <c r="D115" s="131"/>
      <c r="E115" s="131"/>
      <c r="F115" s="104"/>
    </row>
    <row r="116" spans="3:6">
      <c r="C116" s="130"/>
      <c r="D116" s="131"/>
      <c r="E116" s="131"/>
      <c r="F116" s="104"/>
    </row>
    <row r="117" spans="3:6">
      <c r="C117" s="130"/>
      <c r="D117" s="131"/>
      <c r="E117" s="131"/>
      <c r="F117" s="104"/>
    </row>
    <row r="118" spans="3:6">
      <c r="C118" s="130"/>
      <c r="D118" s="131"/>
      <c r="E118" s="131"/>
      <c r="F118" s="104"/>
    </row>
    <row r="119" spans="3:6">
      <c r="C119" s="130"/>
      <c r="D119" s="131"/>
      <c r="E119" s="131"/>
      <c r="F119" s="104"/>
    </row>
    <row r="120" spans="3:6">
      <c r="C120" s="130"/>
      <c r="D120" s="131"/>
      <c r="E120" s="131"/>
      <c r="F120" s="104"/>
    </row>
    <row r="121" spans="3:6">
      <c r="C121" s="130"/>
      <c r="D121" s="131"/>
      <c r="E121" s="131"/>
      <c r="F121" s="104"/>
    </row>
    <row r="122" spans="3:6">
      <c r="C122" s="149"/>
      <c r="D122" s="150"/>
      <c r="E122" s="150"/>
      <c r="F122" s="151"/>
    </row>
    <row r="123" spans="3:6" ht="65.25" customHeight="1">
      <c r="C123" s="124" t="s">
        <v>13</v>
      </c>
      <c r="D123" s="125"/>
      <c r="E123" s="125"/>
      <c r="F123" s="126"/>
    </row>
    <row r="124" spans="3:6">
      <c r="C124" s="127"/>
      <c r="D124" s="128"/>
      <c r="E124" s="128"/>
      <c r="F124" s="129"/>
    </row>
    <row r="125" spans="3:6">
      <c r="C125" s="130"/>
      <c r="D125" s="131"/>
      <c r="E125" s="131"/>
      <c r="F125" s="104"/>
    </row>
    <row r="126" spans="3:6">
      <c r="C126" s="130"/>
      <c r="D126" s="131"/>
      <c r="E126" s="131"/>
      <c r="F126" s="104"/>
    </row>
    <row r="127" spans="3:6">
      <c r="C127" s="130"/>
      <c r="D127" s="131"/>
      <c r="E127" s="131"/>
      <c r="F127" s="104"/>
    </row>
    <row r="128" spans="3:6">
      <c r="C128" s="130"/>
      <c r="D128" s="131"/>
      <c r="E128" s="131"/>
      <c r="F128" s="104"/>
    </row>
    <row r="129" spans="3:6">
      <c r="C129" s="130"/>
      <c r="D129" s="131"/>
      <c r="E129" s="131"/>
      <c r="F129" s="104"/>
    </row>
    <row r="130" spans="3:6">
      <c r="C130" s="130"/>
      <c r="D130" s="131"/>
      <c r="E130" s="131"/>
      <c r="F130" s="104"/>
    </row>
    <row r="131" spans="3:6">
      <c r="C131" s="130"/>
      <c r="D131" s="131"/>
      <c r="E131" s="131"/>
      <c r="F131" s="104"/>
    </row>
    <row r="132" spans="3:6">
      <c r="C132" s="130"/>
      <c r="D132" s="131"/>
      <c r="E132" s="131"/>
      <c r="F132" s="104"/>
    </row>
    <row r="133" spans="3:6">
      <c r="C133" s="130"/>
      <c r="D133" s="131"/>
      <c r="E133" s="131"/>
      <c r="F133" s="104"/>
    </row>
    <row r="134" spans="3:6">
      <c r="C134" s="130"/>
      <c r="D134" s="131"/>
      <c r="E134" s="131"/>
      <c r="F134" s="104"/>
    </row>
    <row r="135" spans="3:6">
      <c r="C135" s="130"/>
      <c r="D135" s="131"/>
      <c r="E135" s="131"/>
      <c r="F135" s="104"/>
    </row>
    <row r="136" spans="3:6">
      <c r="C136" s="130"/>
      <c r="D136" s="131"/>
      <c r="E136" s="131"/>
      <c r="F136" s="104"/>
    </row>
    <row r="137" spans="3:6">
      <c r="C137" s="130"/>
      <c r="D137" s="131"/>
      <c r="E137" s="131"/>
      <c r="F137" s="104"/>
    </row>
    <row r="138" spans="3:6">
      <c r="C138" s="130"/>
      <c r="D138" s="131"/>
      <c r="E138" s="131"/>
      <c r="F138" s="104"/>
    </row>
    <row r="139" spans="3:6">
      <c r="C139" s="130"/>
      <c r="D139" s="131"/>
      <c r="E139" s="131"/>
      <c r="F139" s="104"/>
    </row>
    <row r="140" spans="3:6">
      <c r="C140" s="130"/>
      <c r="D140" s="131"/>
      <c r="E140" s="131"/>
      <c r="F140" s="104"/>
    </row>
    <row r="141" spans="3:6">
      <c r="C141" s="130"/>
      <c r="D141" s="131"/>
      <c r="E141" s="131"/>
      <c r="F141" s="104"/>
    </row>
    <row r="142" spans="3:6">
      <c r="C142" s="130"/>
      <c r="D142" s="131"/>
      <c r="E142" s="131"/>
      <c r="F142" s="104"/>
    </row>
    <row r="143" spans="3:6">
      <c r="C143" s="130"/>
      <c r="D143" s="131"/>
      <c r="E143" s="131"/>
      <c r="F143" s="104"/>
    </row>
    <row r="144" spans="3:6">
      <c r="C144" s="130"/>
      <c r="D144" s="131"/>
      <c r="E144" s="131"/>
      <c r="F144" s="104"/>
    </row>
    <row r="145" spans="3:6">
      <c r="C145" s="130"/>
      <c r="D145" s="131"/>
      <c r="E145" s="131"/>
      <c r="F145" s="104"/>
    </row>
    <row r="146" spans="3:6">
      <c r="C146" s="130"/>
      <c r="D146" s="131"/>
      <c r="E146" s="131"/>
      <c r="F146" s="104"/>
    </row>
    <row r="147" spans="3:6">
      <c r="C147" s="130"/>
      <c r="D147" s="131"/>
      <c r="E147" s="131"/>
      <c r="F147" s="104"/>
    </row>
    <row r="148" spans="3:6">
      <c r="C148" s="130"/>
      <c r="D148" s="131"/>
      <c r="E148" s="131"/>
      <c r="F148" s="104"/>
    </row>
    <row r="149" spans="3:6">
      <c r="C149" s="149"/>
      <c r="D149" s="150"/>
      <c r="E149" s="150"/>
      <c r="F149" s="151"/>
    </row>
    <row r="150" spans="3:6" ht="15.75">
      <c r="C150" s="180" t="s">
        <v>14</v>
      </c>
      <c r="D150" s="181"/>
      <c r="E150" s="181"/>
      <c r="F150" s="182"/>
    </row>
    <row r="151" spans="3:6" ht="33" customHeight="1">
      <c r="C151" s="193" t="s">
        <v>15</v>
      </c>
      <c r="D151" s="194"/>
      <c r="E151" s="137" t="s">
        <v>16</v>
      </c>
      <c r="F151" s="126"/>
    </row>
    <row r="152" spans="3:6">
      <c r="C152" s="46" t="s">
        <v>17</v>
      </c>
      <c r="D152" s="47" t="s">
        <v>18</v>
      </c>
      <c r="E152" s="169"/>
      <c r="F152" s="170"/>
    </row>
    <row r="153" spans="3:6">
      <c r="C153" s="50" t="s">
        <v>19</v>
      </c>
      <c r="D153" s="51"/>
      <c r="E153" s="139"/>
      <c r="F153" s="104"/>
    </row>
    <row r="154" spans="3:6">
      <c r="C154" s="44" t="s">
        <v>20</v>
      </c>
      <c r="D154" s="51"/>
      <c r="E154" s="139"/>
      <c r="F154" s="104"/>
    </row>
    <row r="155" spans="3:6">
      <c r="C155" s="44" t="s">
        <v>21</v>
      </c>
      <c r="D155" s="51"/>
      <c r="E155" s="139"/>
      <c r="F155" s="104"/>
    </row>
    <row r="156" spans="3:6">
      <c r="C156" s="44" t="s">
        <v>22</v>
      </c>
      <c r="D156" s="51"/>
      <c r="E156" s="139"/>
      <c r="F156" s="104"/>
    </row>
    <row r="157" spans="3:6">
      <c r="C157" s="44" t="s">
        <v>23</v>
      </c>
      <c r="D157" s="51"/>
      <c r="E157" s="139"/>
      <c r="F157" s="104"/>
    </row>
    <row r="158" spans="3:6" ht="15" customHeight="1">
      <c r="C158" s="141" t="s">
        <v>24</v>
      </c>
      <c r="D158" s="142"/>
      <c r="E158" s="139"/>
      <c r="F158" s="104"/>
    </row>
    <row r="159" spans="3:6">
      <c r="C159" s="143"/>
      <c r="D159" s="144"/>
      <c r="E159" s="139"/>
      <c r="F159" s="104"/>
    </row>
    <row r="160" spans="3:6">
      <c r="C160" s="143"/>
      <c r="D160" s="144"/>
      <c r="E160" s="139"/>
      <c r="F160" s="104"/>
    </row>
    <row r="161" spans="3:6">
      <c r="C161" s="143"/>
      <c r="D161" s="144"/>
      <c r="E161" s="139"/>
      <c r="F161" s="104"/>
    </row>
    <row r="162" spans="3:6">
      <c r="C162" s="143"/>
      <c r="D162" s="144"/>
      <c r="E162" s="139"/>
      <c r="F162" s="104"/>
    </row>
    <row r="163" spans="3:6">
      <c r="C163" s="145"/>
      <c r="D163" s="146"/>
      <c r="E163" s="139"/>
      <c r="F163" s="104"/>
    </row>
    <row r="164" spans="3:6">
      <c r="C164" s="145"/>
      <c r="D164" s="146"/>
      <c r="E164" s="139"/>
      <c r="F164" s="104"/>
    </row>
    <row r="165" spans="3:6">
      <c r="C165" s="145"/>
      <c r="D165" s="146"/>
      <c r="E165" s="139"/>
      <c r="F165" s="104"/>
    </row>
    <row r="166" spans="3:6">
      <c r="C166" s="145"/>
      <c r="D166" s="146"/>
      <c r="E166" s="139"/>
      <c r="F166" s="104"/>
    </row>
    <row r="167" spans="3:6">
      <c r="C167" s="145"/>
      <c r="D167" s="146"/>
      <c r="E167" s="139"/>
      <c r="F167" s="104"/>
    </row>
    <row r="168" spans="3:6">
      <c r="C168" s="145"/>
      <c r="D168" s="146"/>
      <c r="E168" s="139"/>
      <c r="F168" s="104"/>
    </row>
    <row r="169" spans="3:6">
      <c r="C169" s="145"/>
      <c r="D169" s="146"/>
      <c r="E169" s="139"/>
      <c r="F169" s="104"/>
    </row>
    <row r="170" spans="3:6">
      <c r="C170" s="145"/>
      <c r="D170" s="146"/>
      <c r="E170" s="139"/>
      <c r="F170" s="104"/>
    </row>
    <row r="171" spans="3:6">
      <c r="C171" s="145"/>
      <c r="D171" s="146"/>
      <c r="E171" s="139"/>
      <c r="F171" s="104"/>
    </row>
    <row r="172" spans="3:6">
      <c r="C172" s="147"/>
      <c r="D172" s="148"/>
      <c r="E172" s="140"/>
      <c r="F172" s="106"/>
    </row>
    <row r="173" spans="3:6" ht="15.75">
      <c r="C173" s="171" t="s">
        <v>25</v>
      </c>
      <c r="D173" s="172"/>
      <c r="E173" s="172"/>
      <c r="F173" s="173"/>
    </row>
    <row r="174" spans="3:6">
      <c r="C174" s="45" t="s">
        <v>26</v>
      </c>
      <c r="D174" s="15"/>
      <c r="E174" s="87"/>
      <c r="F174" s="88"/>
    </row>
    <row r="175" spans="3:6" ht="31.5" customHeight="1">
      <c r="C175" s="152" t="s">
        <v>27</v>
      </c>
      <c r="D175" s="125"/>
      <c r="E175" s="125"/>
      <c r="F175" s="126"/>
    </row>
    <row r="176" spans="3:6">
      <c r="C176" s="127"/>
      <c r="D176" s="128"/>
      <c r="E176" s="128"/>
      <c r="F176" s="129"/>
    </row>
    <row r="177" spans="3:6">
      <c r="C177" s="130"/>
      <c r="D177" s="131"/>
      <c r="E177" s="131"/>
      <c r="F177" s="104"/>
    </row>
    <row r="178" spans="3:6">
      <c r="C178" s="130"/>
      <c r="D178" s="131"/>
      <c r="E178" s="131"/>
      <c r="F178" s="104"/>
    </row>
    <row r="179" spans="3:6">
      <c r="C179" s="130"/>
      <c r="D179" s="131"/>
      <c r="E179" s="131"/>
      <c r="F179" s="104"/>
    </row>
    <row r="180" spans="3:6">
      <c r="C180" s="130"/>
      <c r="D180" s="131"/>
      <c r="E180" s="131"/>
      <c r="F180" s="104"/>
    </row>
    <row r="181" spans="3:6">
      <c r="C181" s="130"/>
      <c r="D181" s="131"/>
      <c r="E181" s="131"/>
      <c r="F181" s="104"/>
    </row>
    <row r="182" spans="3:6">
      <c r="C182" s="130"/>
      <c r="D182" s="131"/>
      <c r="E182" s="131"/>
      <c r="F182" s="104"/>
    </row>
    <row r="183" spans="3:6">
      <c r="C183" s="130"/>
      <c r="D183" s="131"/>
      <c r="E183" s="131"/>
      <c r="F183" s="104"/>
    </row>
    <row r="184" spans="3:6">
      <c r="C184" s="130"/>
      <c r="D184" s="131"/>
      <c r="E184" s="131"/>
      <c r="F184" s="104"/>
    </row>
    <row r="185" spans="3:6">
      <c r="C185" s="130"/>
      <c r="D185" s="131"/>
      <c r="E185" s="131"/>
      <c r="F185" s="104"/>
    </row>
    <row r="186" spans="3:6">
      <c r="C186" s="130"/>
      <c r="D186" s="131"/>
      <c r="E186" s="131"/>
      <c r="F186" s="104"/>
    </row>
    <row r="187" spans="3:6">
      <c r="C187" s="149"/>
      <c r="D187" s="150"/>
      <c r="E187" s="150"/>
      <c r="F187" s="151"/>
    </row>
    <row r="188" spans="3:6" ht="15.75">
      <c r="C188" s="180" t="s">
        <v>28</v>
      </c>
      <c r="D188" s="181"/>
      <c r="E188" s="181"/>
      <c r="F188" s="182"/>
    </row>
    <row r="189" spans="3:6">
      <c r="C189" s="45" t="s">
        <v>29</v>
      </c>
      <c r="D189" s="17"/>
      <c r="E189" s="164"/>
      <c r="F189" s="165"/>
    </row>
    <row r="190" spans="3:6" ht="33" customHeight="1">
      <c r="C190" s="152" t="s">
        <v>30</v>
      </c>
      <c r="D190" s="125"/>
      <c r="E190" s="125"/>
      <c r="F190" s="126"/>
    </row>
    <row r="191" spans="3:6">
      <c r="C191" s="127"/>
      <c r="D191" s="128"/>
      <c r="E191" s="128"/>
      <c r="F191" s="129"/>
    </row>
    <row r="192" spans="3:6">
      <c r="C192" s="130"/>
      <c r="D192" s="131"/>
      <c r="E192" s="131"/>
      <c r="F192" s="104"/>
    </row>
    <row r="193" spans="3:6">
      <c r="C193" s="130"/>
      <c r="D193" s="131"/>
      <c r="E193" s="131"/>
      <c r="F193" s="104"/>
    </row>
    <row r="194" spans="3:6">
      <c r="C194" s="130"/>
      <c r="D194" s="131"/>
      <c r="E194" s="131"/>
      <c r="F194" s="104"/>
    </row>
    <row r="195" spans="3:6">
      <c r="C195" s="130"/>
      <c r="D195" s="131"/>
      <c r="E195" s="131"/>
      <c r="F195" s="104"/>
    </row>
    <row r="196" spans="3:6">
      <c r="C196" s="130"/>
      <c r="D196" s="131"/>
      <c r="E196" s="131"/>
      <c r="F196" s="104"/>
    </row>
    <row r="197" spans="3:6">
      <c r="C197" s="130"/>
      <c r="D197" s="131"/>
      <c r="E197" s="131"/>
      <c r="F197" s="104"/>
    </row>
    <row r="198" spans="3:6">
      <c r="C198" s="130"/>
      <c r="D198" s="131"/>
      <c r="E198" s="131"/>
      <c r="F198" s="104"/>
    </row>
    <row r="199" spans="3:6">
      <c r="C199" s="130"/>
      <c r="D199" s="131"/>
      <c r="E199" s="131"/>
      <c r="F199" s="104"/>
    </row>
    <row r="200" spans="3:6">
      <c r="C200" s="130"/>
      <c r="D200" s="131"/>
      <c r="E200" s="131"/>
      <c r="F200" s="104"/>
    </row>
    <row r="201" spans="3:6">
      <c r="C201" s="130"/>
      <c r="D201" s="131"/>
      <c r="E201" s="131"/>
      <c r="F201" s="104"/>
    </row>
    <row r="202" spans="3:6">
      <c r="C202" s="130"/>
      <c r="D202" s="131"/>
      <c r="E202" s="131"/>
      <c r="F202" s="104"/>
    </row>
    <row r="203" spans="3:6">
      <c r="C203" s="130"/>
      <c r="D203" s="131"/>
      <c r="E203" s="131"/>
      <c r="F203" s="104"/>
    </row>
    <row r="204" spans="3:6">
      <c r="C204" s="130"/>
      <c r="D204" s="131"/>
      <c r="E204" s="131"/>
      <c r="F204" s="104"/>
    </row>
    <row r="205" spans="3:6">
      <c r="C205" s="130"/>
      <c r="D205" s="131"/>
      <c r="E205" s="131"/>
      <c r="F205" s="104"/>
    </row>
    <row r="206" spans="3:6">
      <c r="C206" s="130"/>
      <c r="D206" s="131"/>
      <c r="E206" s="131"/>
      <c r="F206" s="104"/>
    </row>
    <row r="207" spans="3:6">
      <c r="C207" s="130"/>
      <c r="D207" s="131"/>
      <c r="E207" s="131"/>
      <c r="F207" s="104"/>
    </row>
    <row r="208" spans="3:6">
      <c r="C208" s="130"/>
      <c r="D208" s="131"/>
      <c r="E208" s="131"/>
      <c r="F208" s="104"/>
    </row>
    <row r="209" spans="3:6">
      <c r="C209" s="130"/>
      <c r="D209" s="131"/>
      <c r="E209" s="131"/>
      <c r="F209" s="104"/>
    </row>
    <row r="210" spans="3:6">
      <c r="C210" s="130"/>
      <c r="D210" s="131"/>
      <c r="E210" s="131"/>
      <c r="F210" s="104"/>
    </row>
    <row r="211" spans="3:6">
      <c r="C211" s="130"/>
      <c r="D211" s="131"/>
      <c r="E211" s="131"/>
      <c r="F211" s="104"/>
    </row>
    <row r="212" spans="3:6">
      <c r="C212" s="130"/>
      <c r="D212" s="131"/>
      <c r="E212" s="131"/>
      <c r="F212" s="104"/>
    </row>
    <row r="213" spans="3:6">
      <c r="C213" s="130"/>
      <c r="D213" s="131"/>
      <c r="E213" s="131"/>
      <c r="F213" s="104"/>
    </row>
    <row r="214" spans="3:6">
      <c r="C214" s="130"/>
      <c r="D214" s="131"/>
      <c r="E214" s="131"/>
      <c r="F214" s="104"/>
    </row>
    <row r="215" spans="3:6">
      <c r="C215" s="130"/>
      <c r="D215" s="131"/>
      <c r="E215" s="131"/>
      <c r="F215" s="104"/>
    </row>
    <row r="216" spans="3:6">
      <c r="C216" s="130"/>
      <c r="D216" s="131"/>
      <c r="E216" s="131"/>
      <c r="F216" s="104"/>
    </row>
    <row r="217" spans="3:6">
      <c r="C217" s="130"/>
      <c r="D217" s="131"/>
      <c r="E217" s="131"/>
      <c r="F217" s="104"/>
    </row>
    <row r="218" spans="3:6">
      <c r="C218" s="130"/>
      <c r="D218" s="131"/>
      <c r="E218" s="131"/>
      <c r="F218" s="104"/>
    </row>
    <row r="219" spans="3:6">
      <c r="C219" s="130"/>
      <c r="D219" s="131"/>
      <c r="E219" s="131"/>
      <c r="F219" s="104"/>
    </row>
    <row r="220" spans="3:6">
      <c r="C220" s="130"/>
      <c r="D220" s="131"/>
      <c r="E220" s="131"/>
      <c r="F220" s="104"/>
    </row>
    <row r="221" spans="3:6">
      <c r="C221" s="130"/>
      <c r="D221" s="131"/>
      <c r="E221" s="131"/>
      <c r="F221" s="104"/>
    </row>
    <row r="222" spans="3:6">
      <c r="C222" s="130"/>
      <c r="D222" s="131"/>
      <c r="E222" s="131"/>
      <c r="F222" s="104"/>
    </row>
    <row r="223" spans="3:6">
      <c r="C223" s="130"/>
      <c r="D223" s="131"/>
      <c r="E223" s="131"/>
      <c r="F223" s="104"/>
    </row>
    <row r="224" spans="3:6">
      <c r="C224" s="130"/>
      <c r="D224" s="131"/>
      <c r="E224" s="131"/>
      <c r="F224" s="104"/>
    </row>
    <row r="225" spans="3:6">
      <c r="C225" s="130"/>
      <c r="D225" s="131"/>
      <c r="E225" s="131"/>
      <c r="F225" s="104"/>
    </row>
    <row r="226" spans="3:6">
      <c r="C226" s="130"/>
      <c r="D226" s="131"/>
      <c r="E226" s="131"/>
      <c r="F226" s="104"/>
    </row>
    <row r="227" spans="3:6">
      <c r="C227" s="130"/>
      <c r="D227" s="131"/>
      <c r="E227" s="131"/>
      <c r="F227" s="104"/>
    </row>
    <row r="228" spans="3:6">
      <c r="C228" s="149"/>
      <c r="D228" s="150"/>
      <c r="E228" s="150"/>
      <c r="F228" s="151"/>
    </row>
    <row r="229" spans="3:6" ht="66" customHeight="1">
      <c r="C229" s="152" t="s">
        <v>31</v>
      </c>
      <c r="D229" s="125"/>
      <c r="E229" s="125"/>
      <c r="F229" s="126"/>
    </row>
    <row r="230" spans="3:6">
      <c r="C230" s="127"/>
      <c r="D230" s="128"/>
      <c r="E230" s="128"/>
      <c r="F230" s="129"/>
    </row>
    <row r="231" spans="3:6">
      <c r="C231" s="130"/>
      <c r="D231" s="131"/>
      <c r="E231" s="131"/>
      <c r="F231" s="104"/>
    </row>
    <row r="232" spans="3:6">
      <c r="C232" s="130"/>
      <c r="D232" s="131"/>
      <c r="E232" s="131"/>
      <c r="F232" s="104"/>
    </row>
    <row r="233" spans="3:6">
      <c r="C233" s="130"/>
      <c r="D233" s="131"/>
      <c r="E233" s="131"/>
      <c r="F233" s="104"/>
    </row>
    <row r="234" spans="3:6">
      <c r="C234" s="130"/>
      <c r="D234" s="131"/>
      <c r="E234" s="131"/>
      <c r="F234" s="104"/>
    </row>
    <row r="235" spans="3:6">
      <c r="C235" s="130"/>
      <c r="D235" s="131"/>
      <c r="E235" s="131"/>
      <c r="F235" s="104"/>
    </row>
    <row r="236" spans="3:6">
      <c r="C236" s="130"/>
      <c r="D236" s="131"/>
      <c r="E236" s="131"/>
      <c r="F236" s="104"/>
    </row>
    <row r="237" spans="3:6">
      <c r="C237" s="130"/>
      <c r="D237" s="131"/>
      <c r="E237" s="131"/>
      <c r="F237" s="104"/>
    </row>
    <row r="238" spans="3:6">
      <c r="C238" s="130"/>
      <c r="D238" s="131"/>
      <c r="E238" s="131"/>
      <c r="F238" s="104"/>
    </row>
    <row r="239" spans="3:6">
      <c r="C239" s="130"/>
      <c r="D239" s="131"/>
      <c r="E239" s="131"/>
      <c r="F239" s="104"/>
    </row>
    <row r="240" spans="3:6">
      <c r="C240" s="130"/>
      <c r="D240" s="131"/>
      <c r="E240" s="131"/>
      <c r="F240" s="104"/>
    </row>
    <row r="241" spans="3:6">
      <c r="C241" s="130"/>
      <c r="D241" s="131"/>
      <c r="E241" s="131"/>
      <c r="F241" s="104"/>
    </row>
    <row r="242" spans="3:6">
      <c r="C242" s="130"/>
      <c r="D242" s="131"/>
      <c r="E242" s="131"/>
      <c r="F242" s="104"/>
    </row>
    <row r="243" spans="3:6">
      <c r="C243" s="130"/>
      <c r="D243" s="131"/>
      <c r="E243" s="131"/>
      <c r="F243" s="104"/>
    </row>
    <row r="244" spans="3:6">
      <c r="C244" s="130"/>
      <c r="D244" s="131"/>
      <c r="E244" s="131"/>
      <c r="F244" s="104"/>
    </row>
    <row r="245" spans="3:6">
      <c r="C245" s="149"/>
      <c r="D245" s="150"/>
      <c r="E245" s="150"/>
      <c r="F245" s="151"/>
    </row>
    <row r="246" spans="3:6" ht="15" customHeight="1">
      <c r="C246" s="152" t="s">
        <v>32</v>
      </c>
      <c r="D246" s="153"/>
      <c r="E246" s="87"/>
      <c r="F246" s="88"/>
    </row>
    <row r="247" spans="3:6">
      <c r="C247" s="32" t="s">
        <v>33</v>
      </c>
      <c r="D247" s="17"/>
      <c r="E247" s="63"/>
      <c r="F247" s="33"/>
    </row>
    <row r="248" spans="3:6">
      <c r="C248" s="32" t="s">
        <v>34</v>
      </c>
      <c r="D248" s="17"/>
      <c r="E248" s="64"/>
      <c r="F248" s="65"/>
    </row>
    <row r="249" spans="3:6" ht="31.5" customHeight="1">
      <c r="C249" s="152" t="s">
        <v>35</v>
      </c>
      <c r="D249" s="125"/>
      <c r="E249" s="125"/>
      <c r="F249" s="126"/>
    </row>
    <row r="250" spans="3:6">
      <c r="C250" s="127"/>
      <c r="D250" s="128"/>
      <c r="E250" s="128"/>
      <c r="F250" s="129"/>
    </row>
    <row r="251" spans="3:6">
      <c r="C251" s="130"/>
      <c r="D251" s="131"/>
      <c r="E251" s="131"/>
      <c r="F251" s="104"/>
    </row>
    <row r="252" spans="3:6">
      <c r="C252" s="130"/>
      <c r="D252" s="131"/>
      <c r="E252" s="131"/>
      <c r="F252" s="104"/>
    </row>
    <row r="253" spans="3:6">
      <c r="C253" s="130"/>
      <c r="D253" s="131"/>
      <c r="E253" s="131"/>
      <c r="F253" s="104"/>
    </row>
    <row r="254" spans="3:6">
      <c r="C254" s="130"/>
      <c r="D254" s="131"/>
      <c r="E254" s="131"/>
      <c r="F254" s="104"/>
    </row>
    <row r="255" spans="3:6">
      <c r="C255" s="130"/>
      <c r="D255" s="131"/>
      <c r="E255" s="131"/>
      <c r="F255" s="104"/>
    </row>
    <row r="256" spans="3:6">
      <c r="C256" s="130"/>
      <c r="D256" s="131"/>
      <c r="E256" s="131"/>
      <c r="F256" s="104"/>
    </row>
    <row r="257" spans="3:6">
      <c r="C257" s="130"/>
      <c r="D257" s="131"/>
      <c r="E257" s="131"/>
      <c r="F257" s="104"/>
    </row>
    <row r="258" spans="3:6">
      <c r="C258" s="130"/>
      <c r="D258" s="131"/>
      <c r="E258" s="131"/>
      <c r="F258" s="104"/>
    </row>
    <row r="259" spans="3:6">
      <c r="C259" s="149"/>
      <c r="D259" s="150"/>
      <c r="E259" s="150"/>
      <c r="F259" s="151"/>
    </row>
    <row r="260" spans="3:6" ht="62.25" customHeight="1">
      <c r="C260" s="152" t="s">
        <v>36</v>
      </c>
      <c r="D260" s="125"/>
      <c r="E260" s="125"/>
      <c r="F260" s="126"/>
    </row>
    <row r="261" spans="3:6">
      <c r="C261" s="127"/>
      <c r="D261" s="128"/>
      <c r="E261" s="128"/>
      <c r="F261" s="129"/>
    </row>
    <row r="262" spans="3:6">
      <c r="C262" s="130"/>
      <c r="D262" s="131"/>
      <c r="E262" s="131"/>
      <c r="F262" s="104"/>
    </row>
    <row r="263" spans="3:6">
      <c r="C263" s="130"/>
      <c r="D263" s="131"/>
      <c r="E263" s="131"/>
      <c r="F263" s="104"/>
    </row>
    <row r="264" spans="3:6">
      <c r="C264" s="130"/>
      <c r="D264" s="131"/>
      <c r="E264" s="131"/>
      <c r="F264" s="104"/>
    </row>
    <row r="265" spans="3:6">
      <c r="C265" s="130"/>
      <c r="D265" s="131"/>
      <c r="E265" s="131"/>
      <c r="F265" s="104"/>
    </row>
    <row r="266" spans="3:6">
      <c r="C266" s="130"/>
      <c r="D266" s="131"/>
      <c r="E266" s="131"/>
      <c r="F266" s="104"/>
    </row>
    <row r="267" spans="3:6">
      <c r="C267" s="130"/>
      <c r="D267" s="131"/>
      <c r="E267" s="131"/>
      <c r="F267" s="104"/>
    </row>
    <row r="268" spans="3:6">
      <c r="C268" s="132"/>
      <c r="D268" s="133"/>
      <c r="E268" s="133"/>
      <c r="F268" s="106"/>
    </row>
    <row r="269" spans="3:6" ht="15.75">
      <c r="C269" s="134" t="s">
        <v>37</v>
      </c>
      <c r="D269" s="80"/>
      <c r="E269" s="80"/>
      <c r="F269" s="112"/>
    </row>
    <row r="270" spans="3:6" ht="46.5" customHeight="1">
      <c r="C270" s="152" t="s">
        <v>38</v>
      </c>
      <c r="D270" s="153"/>
      <c r="E270" s="87"/>
      <c r="F270" s="88"/>
    </row>
    <row r="271" spans="3:6">
      <c r="C271" s="32" t="s">
        <v>39</v>
      </c>
      <c r="D271" s="17"/>
      <c r="E271" s="89"/>
      <c r="F271" s="90"/>
    </row>
    <row r="272" spans="3:6">
      <c r="C272" s="34" t="s">
        <v>40</v>
      </c>
      <c r="D272" s="22"/>
      <c r="E272" s="154"/>
      <c r="F272" s="155"/>
    </row>
    <row r="273" spans="3:6" ht="30" customHeight="1">
      <c r="C273" s="152" t="s">
        <v>41</v>
      </c>
      <c r="D273" s="125"/>
      <c r="E273" s="125"/>
      <c r="F273" s="126"/>
    </row>
    <row r="274" spans="3:6">
      <c r="C274" s="127"/>
      <c r="D274" s="128"/>
      <c r="E274" s="128"/>
      <c r="F274" s="129"/>
    </row>
    <row r="275" spans="3:6">
      <c r="C275" s="130"/>
      <c r="D275" s="131"/>
      <c r="E275" s="131"/>
      <c r="F275" s="104"/>
    </row>
    <row r="276" spans="3:6">
      <c r="C276" s="130"/>
      <c r="D276" s="131"/>
      <c r="E276" s="131"/>
      <c r="F276" s="104"/>
    </row>
    <row r="277" spans="3:6">
      <c r="C277" s="130"/>
      <c r="D277" s="131"/>
      <c r="E277" s="131"/>
      <c r="F277" s="104"/>
    </row>
    <row r="278" spans="3:6">
      <c r="C278" s="130"/>
      <c r="D278" s="131"/>
      <c r="E278" s="131"/>
      <c r="F278" s="104"/>
    </row>
    <row r="279" spans="3:6">
      <c r="C279" s="130"/>
      <c r="D279" s="131"/>
      <c r="E279" s="131"/>
      <c r="F279" s="104"/>
    </row>
    <row r="280" spans="3:6">
      <c r="C280" s="130"/>
      <c r="D280" s="131"/>
      <c r="E280" s="131"/>
      <c r="F280" s="104"/>
    </row>
    <row r="281" spans="3:6">
      <c r="C281" s="130"/>
      <c r="D281" s="131"/>
      <c r="E281" s="131"/>
      <c r="F281" s="104"/>
    </row>
    <row r="282" spans="3:6">
      <c r="C282" s="130"/>
      <c r="D282" s="131"/>
      <c r="E282" s="131"/>
      <c r="F282" s="104"/>
    </row>
    <row r="283" spans="3:6">
      <c r="C283" s="130"/>
      <c r="D283" s="131"/>
      <c r="E283" s="131"/>
      <c r="F283" s="104"/>
    </row>
    <row r="284" spans="3:6">
      <c r="C284" s="130"/>
      <c r="D284" s="131"/>
      <c r="E284" s="131"/>
      <c r="F284" s="104"/>
    </row>
    <row r="285" spans="3:6">
      <c r="C285" s="130"/>
      <c r="D285" s="131"/>
      <c r="E285" s="131"/>
      <c r="F285" s="104"/>
    </row>
    <row r="286" spans="3:6">
      <c r="C286" s="130"/>
      <c r="D286" s="131"/>
      <c r="E286" s="131"/>
      <c r="F286" s="104"/>
    </row>
    <row r="287" spans="3:6">
      <c r="C287" s="130"/>
      <c r="D287" s="131"/>
      <c r="E287" s="131"/>
      <c r="F287" s="104"/>
    </row>
    <row r="288" spans="3:6">
      <c r="C288" s="130"/>
      <c r="D288" s="131"/>
      <c r="E288" s="131"/>
      <c r="F288" s="104"/>
    </row>
    <row r="289" spans="3:6">
      <c r="C289" s="130"/>
      <c r="D289" s="131"/>
      <c r="E289" s="131"/>
      <c r="F289" s="104"/>
    </row>
    <row r="290" spans="3:6">
      <c r="C290" s="130"/>
      <c r="D290" s="131"/>
      <c r="E290" s="131"/>
      <c r="F290" s="104"/>
    </row>
    <row r="291" spans="3:6">
      <c r="C291" s="130"/>
      <c r="D291" s="131"/>
      <c r="E291" s="131"/>
      <c r="F291" s="104"/>
    </row>
    <row r="292" spans="3:6">
      <c r="C292" s="130"/>
      <c r="D292" s="131"/>
      <c r="E292" s="131"/>
      <c r="F292" s="104"/>
    </row>
    <row r="293" spans="3:6">
      <c r="C293" s="132"/>
      <c r="D293" s="133"/>
      <c r="E293" s="133"/>
      <c r="F293" s="106"/>
    </row>
    <row r="294" spans="3:6" ht="34.5" customHeight="1">
      <c r="C294" s="134" t="s">
        <v>42</v>
      </c>
      <c r="D294" s="80"/>
      <c r="E294" s="80"/>
      <c r="F294" s="112"/>
    </row>
    <row r="295" spans="3:6" ht="30">
      <c r="C295" s="38" t="s">
        <v>43</v>
      </c>
      <c r="D295" s="17"/>
      <c r="E295" s="137" t="s">
        <v>44</v>
      </c>
      <c r="F295" s="126"/>
    </row>
    <row r="296" spans="3:6">
      <c r="C296" s="32" t="s">
        <v>45</v>
      </c>
      <c r="D296" s="17"/>
      <c r="E296" s="156"/>
      <c r="F296" s="157"/>
    </row>
    <row r="297" spans="3:6">
      <c r="C297" s="32" t="s">
        <v>46</v>
      </c>
      <c r="D297" s="12"/>
      <c r="E297" s="158"/>
      <c r="F297" s="159"/>
    </row>
    <row r="298" spans="3:6">
      <c r="C298" s="32" t="s">
        <v>47</v>
      </c>
      <c r="D298" s="12"/>
      <c r="E298" s="158"/>
      <c r="F298" s="159"/>
    </row>
    <row r="299" spans="3:6">
      <c r="C299" s="32" t="s">
        <v>48</v>
      </c>
      <c r="D299" s="14"/>
      <c r="E299" s="158"/>
      <c r="F299" s="159"/>
    </row>
    <row r="300" spans="3:6" ht="60">
      <c r="C300" s="38" t="s">
        <v>49</v>
      </c>
      <c r="D300" s="17"/>
      <c r="E300" s="158"/>
      <c r="F300" s="159"/>
    </row>
    <row r="301" spans="3:6">
      <c r="C301" s="97"/>
      <c r="D301" s="98"/>
      <c r="E301" s="158"/>
      <c r="F301" s="159"/>
    </row>
    <row r="302" spans="3:6">
      <c r="C302" s="145"/>
      <c r="D302" s="146"/>
      <c r="E302" s="158"/>
      <c r="F302" s="159"/>
    </row>
    <row r="303" spans="3:6">
      <c r="C303" s="145"/>
      <c r="D303" s="146"/>
      <c r="E303" s="158"/>
      <c r="F303" s="159"/>
    </row>
    <row r="304" spans="3:6">
      <c r="C304" s="145"/>
      <c r="D304" s="146"/>
      <c r="E304" s="158"/>
      <c r="F304" s="159"/>
    </row>
    <row r="305" spans="3:6">
      <c r="C305" s="145"/>
      <c r="D305" s="146"/>
      <c r="E305" s="158"/>
      <c r="F305" s="159"/>
    </row>
    <row r="306" spans="3:6">
      <c r="C306" s="145"/>
      <c r="D306" s="146"/>
      <c r="E306" s="158"/>
      <c r="F306" s="159"/>
    </row>
    <row r="307" spans="3:6">
      <c r="C307" s="145"/>
      <c r="D307" s="146"/>
      <c r="E307" s="158"/>
      <c r="F307" s="159"/>
    </row>
    <row r="308" spans="3:6">
      <c r="C308" s="145"/>
      <c r="D308" s="146"/>
      <c r="E308" s="158"/>
      <c r="F308" s="159"/>
    </row>
    <row r="309" spans="3:6">
      <c r="C309" s="145"/>
      <c r="D309" s="146"/>
      <c r="E309" s="158"/>
      <c r="F309" s="159"/>
    </row>
    <row r="310" spans="3:6">
      <c r="C310" s="145"/>
      <c r="D310" s="146"/>
      <c r="E310" s="158"/>
      <c r="F310" s="159"/>
    </row>
    <row r="311" spans="3:6">
      <c r="C311" s="145"/>
      <c r="D311" s="146"/>
      <c r="E311" s="158"/>
      <c r="F311" s="159"/>
    </row>
    <row r="312" spans="3:6">
      <c r="C312" s="145"/>
      <c r="D312" s="146"/>
      <c r="E312" s="158"/>
      <c r="F312" s="159"/>
    </row>
    <row r="313" spans="3:6">
      <c r="C313" s="145"/>
      <c r="D313" s="146"/>
      <c r="E313" s="158"/>
      <c r="F313" s="159"/>
    </row>
    <row r="314" spans="3:6">
      <c r="C314" s="145"/>
      <c r="D314" s="146"/>
      <c r="E314" s="158"/>
      <c r="F314" s="159"/>
    </row>
    <row r="315" spans="3:6">
      <c r="C315" s="145"/>
      <c r="D315" s="146"/>
      <c r="E315" s="158"/>
      <c r="F315" s="159"/>
    </row>
    <row r="316" spans="3:6">
      <c r="C316" s="145"/>
      <c r="D316" s="146"/>
      <c r="E316" s="158"/>
      <c r="F316" s="159"/>
    </row>
    <row r="317" spans="3:6">
      <c r="C317" s="145"/>
      <c r="D317" s="146"/>
      <c r="E317" s="158"/>
      <c r="F317" s="159"/>
    </row>
    <row r="318" spans="3:6">
      <c r="C318" s="145"/>
      <c r="D318" s="146"/>
      <c r="E318" s="158"/>
      <c r="F318" s="159"/>
    </row>
    <row r="319" spans="3:6">
      <c r="C319" s="145"/>
      <c r="D319" s="146"/>
      <c r="E319" s="158"/>
      <c r="F319" s="159"/>
    </row>
    <row r="320" spans="3:6">
      <c r="C320" s="145"/>
      <c r="D320" s="146"/>
      <c r="E320" s="158"/>
      <c r="F320" s="159"/>
    </row>
    <row r="321" spans="3:6">
      <c r="C321" s="145"/>
      <c r="D321" s="146"/>
      <c r="E321" s="158"/>
      <c r="F321" s="159"/>
    </row>
    <row r="322" spans="3:6">
      <c r="C322" s="145"/>
      <c r="D322" s="146"/>
      <c r="E322" s="158"/>
      <c r="F322" s="159"/>
    </row>
    <row r="323" spans="3:6">
      <c r="C323" s="162"/>
      <c r="D323" s="163"/>
      <c r="E323" s="160"/>
      <c r="F323" s="161"/>
    </row>
    <row r="324" spans="3:6" ht="48" customHeight="1">
      <c r="C324" s="79" t="s">
        <v>50</v>
      </c>
      <c r="D324" s="80"/>
      <c r="E324" s="80"/>
      <c r="F324" s="81"/>
    </row>
    <row r="325" spans="3:6" ht="19.5" customHeight="1">
      <c r="C325" s="82" t="s">
        <v>156</v>
      </c>
      <c r="D325" s="83"/>
      <c r="E325" s="83"/>
      <c r="F325" s="84"/>
    </row>
    <row r="326" spans="3:6">
      <c r="C326" s="32" t="s">
        <v>52</v>
      </c>
      <c r="D326" s="7" t="s">
        <v>53</v>
      </c>
      <c r="E326" s="8" t="s">
        <v>54</v>
      </c>
      <c r="F326" s="39" t="s">
        <v>55</v>
      </c>
    </row>
    <row r="327" spans="3:6">
      <c r="C327" s="40"/>
      <c r="D327" s="12"/>
      <c r="E327" s="25"/>
      <c r="F327" s="41"/>
    </row>
    <row r="328" spans="3:6">
      <c r="C328" s="42"/>
      <c r="D328" s="12"/>
      <c r="E328" s="25"/>
      <c r="F328" s="43"/>
    </row>
    <row r="329" spans="3:6">
      <c r="C329" s="40"/>
      <c r="D329" s="12"/>
      <c r="E329" s="25"/>
      <c r="F329" s="41"/>
    </row>
    <row r="330" spans="3:6">
      <c r="C330" s="42"/>
      <c r="D330" s="12"/>
      <c r="E330" s="25"/>
      <c r="F330" s="43"/>
    </row>
    <row r="331" spans="3:6">
      <c r="C331" s="40"/>
      <c r="D331" s="12"/>
      <c r="E331" s="25"/>
      <c r="F331" s="41"/>
    </row>
    <row r="332" spans="3:6">
      <c r="C332" s="42"/>
      <c r="D332" s="12"/>
      <c r="E332" s="25"/>
      <c r="F332" s="43"/>
    </row>
    <row r="333" spans="3:6">
      <c r="C333" s="40"/>
      <c r="D333" s="12"/>
      <c r="E333" s="25"/>
      <c r="F333" s="41"/>
    </row>
    <row r="334" spans="3:6">
      <c r="C334" s="42"/>
      <c r="D334" s="12"/>
      <c r="E334" s="25"/>
      <c r="F334" s="43"/>
    </row>
    <row r="335" spans="3:6">
      <c r="C335" s="40"/>
      <c r="D335" s="12"/>
      <c r="E335" s="25"/>
      <c r="F335" s="41"/>
    </row>
    <row r="336" spans="3:6">
      <c r="C336" s="40"/>
      <c r="D336" s="12"/>
      <c r="E336" s="25"/>
      <c r="F336" s="43"/>
    </row>
    <row r="337" spans="3:6" ht="15.75">
      <c r="C337" s="85" t="s">
        <v>56</v>
      </c>
      <c r="D337" s="86"/>
      <c r="E337" s="87"/>
      <c r="F337" s="88"/>
    </row>
    <row r="338" spans="3:6">
      <c r="C338" s="44" t="s">
        <v>57</v>
      </c>
      <c r="D338" s="16">
        <f>SUMIFS($D$327:$D$336,$E$327:$E$336, "Secured")</f>
        <v>0</v>
      </c>
      <c r="E338" s="89"/>
      <c r="F338" s="90"/>
    </row>
    <row r="339" spans="3:6">
      <c r="C339" s="44" t="s">
        <v>58</v>
      </c>
      <c r="D339" s="16">
        <f>SUMIFS($D$327:$D$336,$E$327:$E$336, "Anticipated")</f>
        <v>0</v>
      </c>
      <c r="E339" s="89"/>
      <c r="F339" s="90"/>
    </row>
    <row r="340" spans="3:6">
      <c r="C340" s="44" t="s">
        <v>59</v>
      </c>
      <c r="D340" s="16">
        <f>SUMIFS($D$327:$D$336,$E$327:$E$336, "Proposed")</f>
        <v>0</v>
      </c>
      <c r="E340" s="89"/>
      <c r="F340" s="90"/>
    </row>
    <row r="341" spans="3:6">
      <c r="C341" s="44" t="s">
        <v>157</v>
      </c>
      <c r="D341" s="16">
        <f>SUM(D338:D340)</f>
        <v>0</v>
      </c>
      <c r="E341" s="89"/>
      <c r="F341" s="90"/>
    </row>
    <row r="342" spans="3:6">
      <c r="C342" s="44" t="s">
        <v>158</v>
      </c>
      <c r="D342" s="16">
        <f>D7</f>
        <v>0</v>
      </c>
      <c r="E342" s="89"/>
      <c r="F342" s="90"/>
    </row>
    <row r="343" spans="3:6">
      <c r="C343" s="44" t="s">
        <v>62</v>
      </c>
      <c r="D343" s="78" t="str">
        <f>IFERROR(D341/D342,"-")</f>
        <v>-</v>
      </c>
      <c r="E343" s="89"/>
      <c r="F343" s="90"/>
    </row>
    <row r="344" spans="3:6">
      <c r="C344" s="93" t="s">
        <v>63</v>
      </c>
      <c r="D344" s="94"/>
      <c r="E344" s="89"/>
      <c r="F344" s="90"/>
    </row>
    <row r="345" spans="3:6">
      <c r="C345" s="95"/>
      <c r="D345" s="96"/>
      <c r="E345" s="91"/>
      <c r="F345" s="92"/>
    </row>
    <row r="346" spans="3:6" ht="15.75">
      <c r="C346" s="134" t="s">
        <v>64</v>
      </c>
      <c r="D346" s="80"/>
      <c r="E346" s="80"/>
      <c r="F346" s="112"/>
    </row>
    <row r="347" spans="3:6" ht="15.75">
      <c r="C347" s="85" t="s">
        <v>65</v>
      </c>
      <c r="D347" s="86"/>
      <c r="E347" s="87"/>
      <c r="F347" s="88"/>
    </row>
    <row r="348" spans="3:6">
      <c r="C348" s="32" t="s">
        <v>66</v>
      </c>
      <c r="D348" s="10">
        <f>D7</f>
        <v>0</v>
      </c>
      <c r="E348" s="89"/>
      <c r="F348" s="90"/>
    </row>
    <row r="349" spans="3:6">
      <c r="C349" s="34" t="s">
        <v>67</v>
      </c>
      <c r="D349" s="10">
        <f>D341</f>
        <v>0</v>
      </c>
      <c r="E349" s="89"/>
      <c r="F349" s="90"/>
    </row>
    <row r="350" spans="3:6" ht="15.75">
      <c r="C350" s="35" t="s">
        <v>68</v>
      </c>
      <c r="D350" s="3"/>
      <c r="E350" s="89"/>
      <c r="F350" s="90"/>
    </row>
    <row r="351" spans="3:6">
      <c r="C351" s="36" t="s">
        <v>69</v>
      </c>
      <c r="D351" s="17"/>
      <c r="E351" s="89"/>
      <c r="F351" s="90"/>
    </row>
    <row r="352" spans="3:6">
      <c r="C352" s="37" t="s">
        <v>70</v>
      </c>
      <c r="D352" s="17"/>
      <c r="E352" s="89"/>
      <c r="F352" s="90"/>
    </row>
    <row r="353" spans="3:6">
      <c r="C353" s="32" t="s">
        <v>71</v>
      </c>
      <c r="D353" s="13"/>
      <c r="E353" s="89"/>
      <c r="F353" s="90"/>
    </row>
    <row r="354" spans="3:6">
      <c r="C354" s="34" t="s">
        <v>72</v>
      </c>
      <c r="D354" s="9">
        <f>D353*DollarsPerKWH_Residential</f>
        <v>0</v>
      </c>
      <c r="E354" s="89"/>
      <c r="F354" s="90"/>
    </row>
    <row r="355" spans="3:6">
      <c r="C355" s="32" t="s">
        <v>73</v>
      </c>
      <c r="D355" s="13"/>
      <c r="E355" s="89"/>
      <c r="F355" s="90"/>
    </row>
    <row r="356" spans="3:6">
      <c r="C356" s="34" t="s">
        <v>74</v>
      </c>
      <c r="D356" s="9">
        <f>D355*DollarsPerTherm_Gas</f>
        <v>0</v>
      </c>
      <c r="E356" s="89"/>
      <c r="F356" s="90"/>
    </row>
    <row r="357" spans="3:6">
      <c r="C357" s="73" t="s">
        <v>75</v>
      </c>
      <c r="D357" s="13"/>
      <c r="E357" s="89"/>
      <c r="F357" s="90"/>
    </row>
    <row r="358" spans="3:6">
      <c r="C358" s="74" t="s">
        <v>76</v>
      </c>
      <c r="D358" s="9">
        <f>D357*DollarsPerGallon_Propane</f>
        <v>0</v>
      </c>
      <c r="E358" s="89"/>
      <c r="F358" s="90"/>
    </row>
    <row r="359" spans="3:6">
      <c r="C359" s="73" t="s">
        <v>77</v>
      </c>
      <c r="D359" s="13"/>
      <c r="E359" s="89"/>
      <c r="F359" s="90"/>
    </row>
    <row r="360" spans="3:6">
      <c r="C360" s="74" t="s">
        <v>78</v>
      </c>
      <c r="D360" s="9">
        <f>D359*DollarsPerGallon_Oil</f>
        <v>0</v>
      </c>
      <c r="E360" s="89"/>
      <c r="F360" s="90"/>
    </row>
    <row r="361" spans="3:6" ht="15.75">
      <c r="C361" s="35" t="s">
        <v>79</v>
      </c>
      <c r="D361" s="3"/>
      <c r="E361" s="89"/>
      <c r="F361" s="90"/>
    </row>
    <row r="362" spans="3:6">
      <c r="C362" s="32" t="s">
        <v>80</v>
      </c>
      <c r="D362" s="10">
        <f>D354+D356+D358+D360</f>
        <v>0</v>
      </c>
      <c r="E362" s="89"/>
      <c r="F362" s="90"/>
    </row>
    <row r="363" spans="3:6">
      <c r="C363" s="32" t="s">
        <v>81</v>
      </c>
      <c r="D363" s="75" t="str">
        <f>IFERROR(D7/D362,"-")</f>
        <v>-</v>
      </c>
      <c r="E363" s="154"/>
      <c r="F363" s="155"/>
    </row>
    <row r="364" spans="3:6" ht="32.25" customHeight="1">
      <c r="C364" s="152" t="s">
        <v>82</v>
      </c>
      <c r="D364" s="125"/>
      <c r="E364" s="125"/>
      <c r="F364" s="126"/>
    </row>
    <row r="365" spans="3:6">
      <c r="C365" s="127"/>
      <c r="D365" s="128"/>
      <c r="E365" s="128"/>
      <c r="F365" s="129"/>
    </row>
    <row r="366" spans="3:6">
      <c r="C366" s="130"/>
      <c r="D366" s="131"/>
      <c r="E366" s="131"/>
      <c r="F366" s="104"/>
    </row>
    <row r="367" spans="3:6">
      <c r="C367" s="130"/>
      <c r="D367" s="131"/>
      <c r="E367" s="131"/>
      <c r="F367" s="104"/>
    </row>
    <row r="368" spans="3:6">
      <c r="C368" s="130"/>
      <c r="D368" s="131"/>
      <c r="E368" s="131"/>
      <c r="F368" s="104"/>
    </row>
    <row r="369" spans="3:6">
      <c r="C369" s="130"/>
      <c r="D369" s="131"/>
      <c r="E369" s="131"/>
      <c r="F369" s="104"/>
    </row>
    <row r="370" spans="3:6">
      <c r="C370" s="130"/>
      <c r="D370" s="131"/>
      <c r="E370" s="131"/>
      <c r="F370" s="104"/>
    </row>
    <row r="371" spans="3:6">
      <c r="C371" s="130"/>
      <c r="D371" s="131"/>
      <c r="E371" s="131"/>
      <c r="F371" s="104"/>
    </row>
    <row r="372" spans="3:6">
      <c r="C372" s="130"/>
      <c r="D372" s="131"/>
      <c r="E372" s="131"/>
      <c r="F372" s="104"/>
    </row>
    <row r="373" spans="3:6">
      <c r="C373" s="130"/>
      <c r="D373" s="131"/>
      <c r="E373" s="131"/>
      <c r="F373" s="104"/>
    </row>
    <row r="374" spans="3:6">
      <c r="C374" s="130"/>
      <c r="D374" s="131"/>
      <c r="E374" s="131"/>
      <c r="F374" s="104"/>
    </row>
    <row r="375" spans="3:6">
      <c r="C375" s="130"/>
      <c r="D375" s="131"/>
      <c r="E375" s="131"/>
      <c r="F375" s="104"/>
    </row>
    <row r="376" spans="3:6">
      <c r="C376" s="130"/>
      <c r="D376" s="131"/>
      <c r="E376" s="131"/>
      <c r="F376" s="104"/>
    </row>
    <row r="377" spans="3:6">
      <c r="C377" s="130"/>
      <c r="D377" s="131"/>
      <c r="E377" s="131"/>
      <c r="F377" s="104"/>
    </row>
    <row r="378" spans="3:6">
      <c r="C378" s="130"/>
      <c r="D378" s="131"/>
      <c r="E378" s="131"/>
      <c r="F378" s="104"/>
    </row>
    <row r="379" spans="3:6">
      <c r="C379" s="130"/>
      <c r="D379" s="131"/>
      <c r="E379" s="131"/>
      <c r="F379" s="104"/>
    </row>
    <row r="380" spans="3:6">
      <c r="C380" s="130"/>
      <c r="D380" s="131"/>
      <c r="E380" s="131"/>
      <c r="F380" s="104"/>
    </row>
    <row r="381" spans="3:6">
      <c r="C381" s="130"/>
      <c r="D381" s="131"/>
      <c r="E381" s="131"/>
      <c r="F381" s="104"/>
    </row>
    <row r="382" spans="3:6">
      <c r="C382" s="130"/>
      <c r="D382" s="131"/>
      <c r="E382" s="131"/>
      <c r="F382" s="104"/>
    </row>
    <row r="383" spans="3:6">
      <c r="C383" s="130"/>
      <c r="D383" s="131"/>
      <c r="E383" s="131"/>
      <c r="F383" s="104"/>
    </row>
    <row r="384" spans="3:6">
      <c r="C384" s="130"/>
      <c r="D384" s="131"/>
      <c r="E384" s="131"/>
      <c r="F384" s="104"/>
    </row>
    <row r="385" spans="1:6">
      <c r="C385" s="130"/>
      <c r="D385" s="131"/>
      <c r="E385" s="131"/>
      <c r="F385" s="104"/>
    </row>
    <row r="386" spans="1:6">
      <c r="C386" s="130"/>
      <c r="D386" s="131"/>
      <c r="E386" s="131"/>
      <c r="F386" s="104"/>
    </row>
    <row r="387" spans="1:6">
      <c r="C387" s="132"/>
      <c r="D387" s="133"/>
      <c r="E387" s="133"/>
      <c r="F387" s="106"/>
    </row>
    <row r="388" spans="1:6" ht="15.75">
      <c r="C388" s="195" t="s">
        <v>83</v>
      </c>
      <c r="D388" s="196"/>
      <c r="E388" s="196"/>
      <c r="F388" s="197"/>
    </row>
    <row r="389" spans="1:6" ht="15.75">
      <c r="C389" s="85" t="s">
        <v>84</v>
      </c>
      <c r="D389" s="86"/>
      <c r="E389" s="198"/>
      <c r="F389" s="199"/>
    </row>
    <row r="390" spans="1:6">
      <c r="C390" s="32" t="s">
        <v>85</v>
      </c>
      <c r="D390" s="76">
        <f>D353*kgCO2ePerKWH</f>
        <v>0</v>
      </c>
      <c r="E390" s="198"/>
      <c r="F390" s="199"/>
    </row>
    <row r="391" spans="1:6">
      <c r="C391" s="32" t="s">
        <v>86</v>
      </c>
      <c r="D391" s="76">
        <f>D355*kgCO2ePerTherm_Gas</f>
        <v>0</v>
      </c>
      <c r="E391" s="198"/>
      <c r="F391" s="199"/>
    </row>
    <row r="392" spans="1:6">
      <c r="C392" s="32" t="s">
        <v>87</v>
      </c>
      <c r="D392" s="76">
        <f>D357*kgCO2ePerGallon_Propane</f>
        <v>0</v>
      </c>
      <c r="E392" s="198"/>
      <c r="F392" s="199"/>
    </row>
    <row r="393" spans="1:6">
      <c r="C393" s="32" t="s">
        <v>88</v>
      </c>
      <c r="D393" s="76">
        <f>D359*kgCO2ePerGallon_Oil</f>
        <v>0</v>
      </c>
      <c r="E393" s="198"/>
      <c r="F393" s="199"/>
    </row>
    <row r="394" spans="1:6">
      <c r="C394" s="46" t="s">
        <v>89</v>
      </c>
      <c r="D394" s="77" t="str">
        <f>IF($D$7=0, "-",SUM(D390:D393)/$D$7)</f>
        <v>-</v>
      </c>
      <c r="E394" s="198"/>
      <c r="F394" s="199"/>
    </row>
    <row r="395" spans="1:6" ht="15.75">
      <c r="A395" s="6"/>
      <c r="B395" t="s">
        <v>90</v>
      </c>
      <c r="C395" s="195" t="s">
        <v>91</v>
      </c>
      <c r="D395" s="196"/>
      <c r="E395" s="196"/>
      <c r="F395" s="197"/>
    </row>
    <row r="396" spans="1:6">
      <c r="A396" s="6"/>
      <c r="B396" t="s">
        <v>90</v>
      </c>
      <c r="C396" s="203" t="s">
        <v>92</v>
      </c>
      <c r="D396" s="204"/>
      <c r="E396" s="204"/>
      <c r="F396" s="205"/>
    </row>
    <row r="397" spans="1:6">
      <c r="A397" s="6"/>
      <c r="B397" t="s">
        <v>90</v>
      </c>
      <c r="C397" s="203"/>
      <c r="D397" s="204"/>
      <c r="E397" s="204"/>
      <c r="F397" s="205"/>
    </row>
    <row r="398" spans="1:6">
      <c r="A398" s="6"/>
      <c r="B398" t="s">
        <v>90</v>
      </c>
      <c r="C398" s="203"/>
      <c r="D398" s="204"/>
      <c r="E398" s="204"/>
      <c r="F398" s="205"/>
    </row>
    <row r="399" spans="1:6">
      <c r="A399" s="1"/>
      <c r="B399" t="s">
        <v>90</v>
      </c>
      <c r="C399" s="203"/>
      <c r="D399" s="204"/>
      <c r="E399" s="204"/>
      <c r="F399" s="205"/>
    </row>
    <row r="400" spans="1:6">
      <c r="A400" s="1"/>
      <c r="B400" t="s">
        <v>90</v>
      </c>
      <c r="C400" s="212" t="s">
        <v>93</v>
      </c>
      <c r="D400" s="213"/>
      <c r="E400" s="213"/>
      <c r="F400" s="214"/>
    </row>
    <row r="401" spans="1:6">
      <c r="A401" s="1"/>
      <c r="B401" t="s">
        <v>90</v>
      </c>
      <c r="C401" s="212"/>
      <c r="D401" s="213"/>
      <c r="E401" s="213"/>
      <c r="F401" s="214"/>
    </row>
    <row r="402" spans="1:6">
      <c r="A402" s="1"/>
      <c r="B402" t="s">
        <v>90</v>
      </c>
      <c r="C402" s="212"/>
      <c r="D402" s="213"/>
      <c r="E402" s="213"/>
      <c r="F402" s="214"/>
    </row>
    <row r="403" spans="1:6">
      <c r="A403" s="1"/>
      <c r="B403" t="s">
        <v>90</v>
      </c>
      <c r="C403" s="212"/>
      <c r="D403" s="213"/>
      <c r="E403" s="213"/>
      <c r="F403" s="214"/>
    </row>
    <row r="404" spans="1:6">
      <c r="A404" s="2"/>
      <c r="B404" t="s">
        <v>90</v>
      </c>
      <c r="C404" s="212"/>
      <c r="D404" s="213"/>
      <c r="E404" s="213"/>
      <c r="F404" s="214"/>
    </row>
    <row r="405" spans="1:6">
      <c r="A405" s="2"/>
      <c r="B405" t="s">
        <v>90</v>
      </c>
      <c r="C405" s="212" t="s">
        <v>94</v>
      </c>
      <c r="D405" s="213"/>
      <c r="E405" s="213"/>
      <c r="F405" s="214"/>
    </row>
    <row r="406" spans="1:6">
      <c r="A406" s="2"/>
      <c r="B406" t="s">
        <v>90</v>
      </c>
      <c r="C406" s="212"/>
      <c r="D406" s="213"/>
      <c r="E406" s="213"/>
      <c r="F406" s="214"/>
    </row>
    <row r="407" spans="1:6">
      <c r="A407" s="2"/>
      <c r="B407" t="s">
        <v>90</v>
      </c>
      <c r="C407" s="212"/>
      <c r="D407" s="213"/>
      <c r="E407" s="213"/>
      <c r="F407" s="214"/>
    </row>
    <row r="408" spans="1:6">
      <c r="A408" s="2"/>
      <c r="B408" t="s">
        <v>90</v>
      </c>
      <c r="C408" s="212"/>
      <c r="D408" s="213"/>
      <c r="E408" s="213"/>
      <c r="F408" s="214"/>
    </row>
    <row r="409" spans="1:6">
      <c r="A409" s="1"/>
      <c r="B409" t="s">
        <v>90</v>
      </c>
      <c r="C409" s="212" t="s">
        <v>95</v>
      </c>
      <c r="D409" s="213"/>
      <c r="E409" s="213"/>
      <c r="F409" s="214"/>
    </row>
    <row r="410" spans="1:6">
      <c r="A410" s="1"/>
      <c r="B410" t="s">
        <v>90</v>
      </c>
      <c r="C410" s="200" t="s">
        <v>96</v>
      </c>
      <c r="D410" s="201"/>
      <c r="E410" s="201"/>
      <c r="F410" s="202"/>
    </row>
    <row r="411" spans="1:6" ht="15.75" customHeight="1">
      <c r="C411" s="174" t="s">
        <v>97</v>
      </c>
      <c r="D411" s="175"/>
      <c r="E411" s="175"/>
      <c r="F411" s="176"/>
    </row>
    <row r="412" spans="1:6" ht="63">
      <c r="C412" s="28" t="s">
        <v>98</v>
      </c>
      <c r="D412" s="27" t="s">
        <v>99</v>
      </c>
      <c r="E412" s="27" t="s">
        <v>100</v>
      </c>
      <c r="F412" s="29" t="s">
        <v>101</v>
      </c>
    </row>
    <row r="413" spans="1:6" ht="18.75" customHeight="1">
      <c r="C413" s="177" t="s">
        <v>102</v>
      </c>
      <c r="D413" s="178"/>
      <c r="E413" s="178"/>
      <c r="F413" s="179"/>
    </row>
    <row r="414" spans="1:6" ht="45">
      <c r="C414" s="67" t="s">
        <v>103</v>
      </c>
      <c r="D414" s="70"/>
      <c r="E414" s="68" t="s">
        <v>104</v>
      </c>
      <c r="F414" s="30">
        <f>D414*4050</f>
        <v>0</v>
      </c>
    </row>
    <row r="415" spans="1:6">
      <c r="C415" s="177" t="s">
        <v>105</v>
      </c>
      <c r="D415" s="178"/>
      <c r="E415" s="178"/>
      <c r="F415" s="179"/>
    </row>
    <row r="416" spans="1:6" ht="30">
      <c r="C416" s="67" t="s">
        <v>106</v>
      </c>
      <c r="D416" s="70"/>
      <c r="E416" s="68" t="s">
        <v>107</v>
      </c>
      <c r="F416" s="30">
        <f>D416*1170</f>
        <v>0</v>
      </c>
    </row>
    <row r="417" spans="3:6" ht="30">
      <c r="C417" s="67" t="s">
        <v>108</v>
      </c>
      <c r="D417" s="70"/>
      <c r="E417" s="68" t="s">
        <v>109</v>
      </c>
      <c r="F417" s="30">
        <f>D417*425</f>
        <v>0</v>
      </c>
    </row>
    <row r="418" spans="3:6">
      <c r="C418" s="177" t="s">
        <v>110</v>
      </c>
      <c r="D418" s="178"/>
      <c r="E418" s="178"/>
      <c r="F418" s="179"/>
    </row>
    <row r="419" spans="3:6" ht="30">
      <c r="C419" s="67" t="s">
        <v>111</v>
      </c>
      <c r="D419" s="71"/>
      <c r="E419" s="69" t="s">
        <v>112</v>
      </c>
      <c r="F419" s="30">
        <f>D419*160</f>
        <v>0</v>
      </c>
    </row>
    <row r="420" spans="3:6" ht="30">
      <c r="C420" s="67" t="s">
        <v>113</v>
      </c>
      <c r="D420" s="72"/>
      <c r="E420" s="69" t="s">
        <v>114</v>
      </c>
      <c r="F420" s="30">
        <f>D420*100</f>
        <v>0</v>
      </c>
    </row>
    <row r="421" spans="3:6" ht="30">
      <c r="C421" s="67" t="s">
        <v>115</v>
      </c>
      <c r="D421" s="72"/>
      <c r="E421" s="69" t="s">
        <v>116</v>
      </c>
      <c r="F421" s="30">
        <f>D421*40</f>
        <v>0</v>
      </c>
    </row>
    <row r="422" spans="3:6" ht="30">
      <c r="C422" s="67" t="s">
        <v>117</v>
      </c>
      <c r="D422" s="72"/>
      <c r="E422" s="69" t="s">
        <v>118</v>
      </c>
      <c r="F422" s="30">
        <f>D422*45</f>
        <v>0</v>
      </c>
    </row>
    <row r="423" spans="3:6">
      <c r="C423" s="177" t="s">
        <v>119</v>
      </c>
      <c r="D423" s="178"/>
      <c r="E423" s="178"/>
      <c r="F423" s="179"/>
    </row>
    <row r="424" spans="3:6">
      <c r="C424" s="183" t="s">
        <v>120</v>
      </c>
      <c r="D424" s="184"/>
      <c r="E424" s="184"/>
      <c r="F424" s="185"/>
    </row>
    <row r="425" spans="3:6" ht="65.25" customHeight="1">
      <c r="C425" s="166" t="s">
        <v>121</v>
      </c>
      <c r="D425" s="167"/>
      <c r="E425" s="167"/>
      <c r="F425" s="168"/>
    </row>
  </sheetData>
  <sheetProtection formatRows="0"/>
  <protectedRanges>
    <protectedRange sqref="D7:D15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6">
    <mergeCell ref="C388:F388"/>
    <mergeCell ref="C389:D389"/>
    <mergeCell ref="E389:F394"/>
    <mergeCell ref="C346:F346"/>
    <mergeCell ref="C347:D347"/>
    <mergeCell ref="E347:F363"/>
    <mergeCell ref="C364:F364"/>
    <mergeCell ref="C365:F387"/>
    <mergeCell ref="C2:F2"/>
    <mergeCell ref="C3:F3"/>
    <mergeCell ref="C4:F4"/>
    <mergeCell ref="C5:F5"/>
    <mergeCell ref="C6:D6"/>
    <mergeCell ref="E6:F7"/>
    <mergeCell ref="C8:F8"/>
    <mergeCell ref="E9:F9"/>
    <mergeCell ref="E10:F20"/>
    <mergeCell ref="C20:D20"/>
    <mergeCell ref="C9:D9"/>
    <mergeCell ref="C16:D17"/>
    <mergeCell ref="C18:D19"/>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261:F268"/>
    <mergeCell ref="C188:F188"/>
    <mergeCell ref="E189:F189"/>
    <mergeCell ref="C190:F190"/>
    <mergeCell ref="C191:F228"/>
    <mergeCell ref="C229:F229"/>
    <mergeCell ref="C230:F245"/>
    <mergeCell ref="C246:D246"/>
    <mergeCell ref="C249:F249"/>
    <mergeCell ref="C250:F259"/>
    <mergeCell ref="C260:F260"/>
    <mergeCell ref="E246:F246"/>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411:F411"/>
    <mergeCell ref="C395:F395"/>
    <mergeCell ref="C396:F399"/>
    <mergeCell ref="C400:F404"/>
    <mergeCell ref="C405:F408"/>
    <mergeCell ref="C409:F409"/>
    <mergeCell ref="C410:F410"/>
    <mergeCell ref="C425:F425"/>
    <mergeCell ref="C413:F413"/>
    <mergeCell ref="C415:F415"/>
    <mergeCell ref="C418:F418"/>
    <mergeCell ref="C423:F423"/>
    <mergeCell ref="C424:F424"/>
  </mergeCells>
  <dataValidations count="6">
    <dataValidation allowBlank="1" showInputMessage="1" showErrorMessage="1" sqref="C21:F21 D353:D354" xr:uid="{7E49D5A8-0143-4E7A-B0FD-EBFA44768D82}"/>
    <dataValidation type="list" allowBlank="1" showInputMessage="1" showErrorMessage="1" sqref="D189 D247:D248 D271:D272 D295:D296 D300 D10:D15 D351:D352" xr:uid="{0769059E-8A0C-4146-90A7-D76D4094238B}">
      <formula1>YesNo</formula1>
    </dataValidation>
    <dataValidation operator="greaterThanOrEqual" allowBlank="1" showInputMessage="1" showErrorMessage="1" sqref="C327:D336 F326:F336" xr:uid="{C21CCE7B-40E2-48FF-AC85-6A241062416A}"/>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1130E0F4-B828-4025-B2C8-293AA675CD66}"/>
    <dataValidation type="list" allowBlank="1" showInputMessage="1" showErrorMessage="1" sqref="F326" xr:uid="{31054159-3E86-49DB-8A3C-F127554A595E}">
      <formula1>Lever_Status</formula1>
    </dataValidation>
    <dataValidation type="list" operator="greaterThanOrEqual" allowBlank="1" showInputMessage="1" showErrorMessage="1" sqref="E327:E336" xr:uid="{4570FBC9-A565-42E4-81A7-9D5063C392D6}">
      <formula1>LeveragedStatus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825F-AD04-42A8-AC39-3B81D74F5028}">
  <sheetPr>
    <tabColor rgb="FF92D050"/>
  </sheetPr>
  <dimension ref="A2:F425"/>
  <sheetViews>
    <sheetView topLeftCell="A306" workbookViewId="0">
      <selection activeCell="C324" sqref="C324:F324"/>
    </sheetView>
  </sheetViews>
  <sheetFormatPr defaultRowHeight="15"/>
  <cols>
    <col min="2" max="2" width="0" hidden="1" customWidth="1"/>
    <col min="3" max="3" width="50.5703125" customWidth="1"/>
    <col min="4" max="4" width="24.42578125" customWidth="1"/>
    <col min="5" max="6" width="65" customWidth="1"/>
  </cols>
  <sheetData>
    <row r="2" spans="3:6">
      <c r="C2" s="261" t="s">
        <v>0</v>
      </c>
      <c r="D2" s="262"/>
      <c r="E2" s="262"/>
      <c r="F2" s="263"/>
    </row>
    <row r="3" spans="3:6">
      <c r="C3" s="264" t="s">
        <v>1</v>
      </c>
      <c r="D3" s="265"/>
      <c r="E3" s="265"/>
      <c r="F3" s="266"/>
    </row>
    <row r="4" spans="3:6">
      <c r="C4" s="267" t="s">
        <v>2</v>
      </c>
      <c r="D4" s="268"/>
      <c r="E4" s="268"/>
      <c r="F4" s="269"/>
    </row>
    <row r="5" spans="3:6" ht="15.75">
      <c r="C5" s="180" t="s">
        <v>3</v>
      </c>
      <c r="D5" s="181"/>
      <c r="E5" s="181"/>
      <c r="F5" s="182"/>
    </row>
    <row r="6" spans="3:6" ht="15.75">
      <c r="C6" s="186" t="s">
        <v>4</v>
      </c>
      <c r="D6" s="187"/>
      <c r="E6" s="188"/>
      <c r="F6" s="88"/>
    </row>
    <row r="7" spans="3:6">
      <c r="C7" s="34" t="s">
        <v>159</v>
      </c>
      <c r="D7" s="60"/>
      <c r="E7" s="217"/>
      <c r="F7" s="90"/>
    </row>
    <row r="8" spans="3:6" ht="35.25" customHeight="1">
      <c r="C8" s="218" t="s">
        <v>6</v>
      </c>
      <c r="D8" s="181"/>
      <c r="E8" s="181"/>
      <c r="F8" s="182"/>
    </row>
    <row r="9" spans="3:6" ht="30.75" customHeight="1">
      <c r="C9" s="31" t="s">
        <v>160</v>
      </c>
      <c r="D9" s="26"/>
      <c r="E9" s="137" t="s">
        <v>8</v>
      </c>
      <c r="F9" s="126"/>
    </row>
    <row r="10" spans="3:6">
      <c r="C10" s="32" t="s">
        <v>161</v>
      </c>
      <c r="D10" s="17"/>
      <c r="E10" s="138"/>
      <c r="F10" s="129"/>
    </row>
    <row r="11" spans="3:6">
      <c r="C11" s="44" t="s">
        <v>162</v>
      </c>
      <c r="D11" s="17"/>
      <c r="E11" s="139"/>
      <c r="F11" s="104"/>
    </row>
    <row r="12" spans="3:6">
      <c r="C12" s="44" t="s">
        <v>163</v>
      </c>
      <c r="D12" s="17"/>
      <c r="E12" s="139"/>
      <c r="F12" s="104"/>
    </row>
    <row r="13" spans="3:6">
      <c r="C13" s="44" t="s">
        <v>164</v>
      </c>
      <c r="D13" s="17"/>
      <c r="E13" s="139"/>
      <c r="F13" s="104"/>
    </row>
    <row r="14" spans="3:6">
      <c r="C14" s="48" t="s">
        <v>165</v>
      </c>
      <c r="D14" s="49"/>
      <c r="E14" s="139"/>
      <c r="F14" s="104"/>
    </row>
    <row r="15" spans="3:6">
      <c r="C15" s="232"/>
      <c r="D15" s="233"/>
      <c r="E15" s="139"/>
      <c r="F15" s="104"/>
    </row>
    <row r="16" spans="3:6">
      <c r="C16" s="145"/>
      <c r="D16" s="90"/>
      <c r="E16" s="139"/>
      <c r="F16" s="104"/>
    </row>
    <row r="17" spans="3:6">
      <c r="C17" s="145"/>
      <c r="D17" s="90"/>
      <c r="E17" s="139"/>
      <c r="F17" s="104"/>
    </row>
    <row r="18" spans="3:6">
      <c r="C18" s="145"/>
      <c r="D18" s="90"/>
      <c r="E18" s="139"/>
      <c r="F18" s="104"/>
    </row>
    <row r="19" spans="3:6">
      <c r="C19" s="145"/>
      <c r="D19" s="90"/>
      <c r="E19" s="139"/>
      <c r="F19" s="104"/>
    </row>
    <row r="20" spans="3:6">
      <c r="C20" s="147"/>
      <c r="D20" s="92"/>
      <c r="E20" s="140"/>
      <c r="F20" s="106"/>
    </row>
    <row r="21" spans="3:6" ht="18">
      <c r="C21" s="113" t="s">
        <v>10</v>
      </c>
      <c r="D21" s="114"/>
      <c r="E21" s="114"/>
      <c r="F21" s="115"/>
    </row>
    <row r="22" spans="3:6" ht="26.25">
      <c r="C22" s="190" t="s">
        <v>11</v>
      </c>
      <c r="D22" s="191"/>
      <c r="E22" s="191"/>
      <c r="F22" s="192"/>
    </row>
    <row r="23" spans="3:6" ht="48" customHeight="1">
      <c r="C23" s="124" t="s">
        <v>12</v>
      </c>
      <c r="D23" s="125"/>
      <c r="E23" s="125"/>
      <c r="F23" s="126"/>
    </row>
    <row r="24" spans="3:6">
      <c r="C24" s="127"/>
      <c r="D24" s="128"/>
      <c r="E24" s="128"/>
      <c r="F24" s="129"/>
    </row>
    <row r="25" spans="3:6">
      <c r="C25" s="130"/>
      <c r="D25" s="131"/>
      <c r="E25" s="131"/>
      <c r="F25" s="104"/>
    </row>
    <row r="26" spans="3:6">
      <c r="C26" s="130"/>
      <c r="D26" s="131"/>
      <c r="E26" s="131"/>
      <c r="F26" s="104"/>
    </row>
    <row r="27" spans="3:6">
      <c r="C27" s="130"/>
      <c r="D27" s="131"/>
      <c r="E27" s="131"/>
      <c r="F27" s="104"/>
    </row>
    <row r="28" spans="3:6">
      <c r="C28" s="130"/>
      <c r="D28" s="131"/>
      <c r="E28" s="131"/>
      <c r="F28" s="104"/>
    </row>
    <row r="29" spans="3:6">
      <c r="C29" s="130"/>
      <c r="D29" s="131"/>
      <c r="E29" s="131"/>
      <c r="F29" s="104"/>
    </row>
    <row r="30" spans="3:6">
      <c r="C30" s="130"/>
      <c r="D30" s="131"/>
      <c r="E30" s="131"/>
      <c r="F30" s="104"/>
    </row>
    <row r="31" spans="3:6">
      <c r="C31" s="130"/>
      <c r="D31" s="131"/>
      <c r="E31" s="131"/>
      <c r="F31" s="104"/>
    </row>
    <row r="32" spans="3:6">
      <c r="C32" s="130"/>
      <c r="D32" s="131"/>
      <c r="E32" s="131"/>
      <c r="F32" s="104"/>
    </row>
    <row r="33" spans="3:6">
      <c r="C33" s="130"/>
      <c r="D33" s="131"/>
      <c r="E33" s="131"/>
      <c r="F33" s="104"/>
    </row>
    <row r="34" spans="3:6">
      <c r="C34" s="130"/>
      <c r="D34" s="131"/>
      <c r="E34" s="131"/>
      <c r="F34" s="104"/>
    </row>
    <row r="35" spans="3:6">
      <c r="C35" s="130"/>
      <c r="D35" s="131"/>
      <c r="E35" s="131"/>
      <c r="F35" s="104"/>
    </row>
    <row r="36" spans="3:6">
      <c r="C36" s="130"/>
      <c r="D36" s="131"/>
      <c r="E36" s="131"/>
      <c r="F36" s="104"/>
    </row>
    <row r="37" spans="3:6">
      <c r="C37" s="130"/>
      <c r="D37" s="131"/>
      <c r="E37" s="131"/>
      <c r="F37" s="104"/>
    </row>
    <row r="38" spans="3:6">
      <c r="C38" s="130"/>
      <c r="D38" s="131"/>
      <c r="E38" s="131"/>
      <c r="F38" s="104"/>
    </row>
    <row r="39" spans="3:6">
      <c r="C39" s="130"/>
      <c r="D39" s="131"/>
      <c r="E39" s="131"/>
      <c r="F39" s="104"/>
    </row>
    <row r="40" spans="3:6">
      <c r="C40" s="130"/>
      <c r="D40" s="131"/>
      <c r="E40" s="131"/>
      <c r="F40" s="104"/>
    </row>
    <row r="41" spans="3:6">
      <c r="C41" s="130"/>
      <c r="D41" s="131"/>
      <c r="E41" s="131"/>
      <c r="F41" s="104"/>
    </row>
    <row r="42" spans="3:6">
      <c r="C42" s="130"/>
      <c r="D42" s="131"/>
      <c r="E42" s="131"/>
      <c r="F42" s="104"/>
    </row>
    <row r="43" spans="3:6">
      <c r="C43" s="130"/>
      <c r="D43" s="131"/>
      <c r="E43" s="131"/>
      <c r="F43" s="104"/>
    </row>
    <row r="44" spans="3:6">
      <c r="C44" s="130"/>
      <c r="D44" s="131"/>
      <c r="E44" s="131"/>
      <c r="F44" s="104"/>
    </row>
    <row r="45" spans="3:6">
      <c r="C45" s="130"/>
      <c r="D45" s="131"/>
      <c r="E45" s="131"/>
      <c r="F45" s="104"/>
    </row>
    <row r="46" spans="3:6">
      <c r="C46" s="130"/>
      <c r="D46" s="131"/>
      <c r="E46" s="131"/>
      <c r="F46" s="104"/>
    </row>
    <row r="47" spans="3:6">
      <c r="C47" s="130"/>
      <c r="D47" s="131"/>
      <c r="E47" s="131"/>
      <c r="F47" s="104"/>
    </row>
    <row r="48" spans="3:6">
      <c r="C48" s="130"/>
      <c r="D48" s="131"/>
      <c r="E48" s="131"/>
      <c r="F48" s="104"/>
    </row>
    <row r="49" spans="3:6">
      <c r="C49" s="130"/>
      <c r="D49" s="131"/>
      <c r="E49" s="131"/>
      <c r="F49" s="104"/>
    </row>
    <row r="50" spans="3:6">
      <c r="C50" s="130"/>
      <c r="D50" s="131"/>
      <c r="E50" s="131"/>
      <c r="F50" s="104"/>
    </row>
    <row r="51" spans="3:6">
      <c r="C51" s="130"/>
      <c r="D51" s="131"/>
      <c r="E51" s="131"/>
      <c r="F51" s="104"/>
    </row>
    <row r="52" spans="3:6">
      <c r="C52" s="130"/>
      <c r="D52" s="131"/>
      <c r="E52" s="131"/>
      <c r="F52" s="104"/>
    </row>
    <row r="53" spans="3:6">
      <c r="C53" s="130"/>
      <c r="D53" s="131"/>
      <c r="E53" s="131"/>
      <c r="F53" s="104"/>
    </row>
    <row r="54" spans="3:6">
      <c r="C54" s="130"/>
      <c r="D54" s="131"/>
      <c r="E54" s="131"/>
      <c r="F54" s="104"/>
    </row>
    <row r="55" spans="3:6">
      <c r="C55" s="130"/>
      <c r="D55" s="131"/>
      <c r="E55" s="131"/>
      <c r="F55" s="104"/>
    </row>
    <row r="56" spans="3:6">
      <c r="C56" s="130"/>
      <c r="D56" s="131"/>
      <c r="E56" s="131"/>
      <c r="F56" s="104"/>
    </row>
    <row r="57" spans="3:6">
      <c r="C57" s="130"/>
      <c r="D57" s="131"/>
      <c r="E57" s="131"/>
      <c r="F57" s="104"/>
    </row>
    <row r="58" spans="3:6">
      <c r="C58" s="130"/>
      <c r="D58" s="131"/>
      <c r="E58" s="131"/>
      <c r="F58" s="104"/>
    </row>
    <row r="59" spans="3:6">
      <c r="C59" s="130"/>
      <c r="D59" s="131"/>
      <c r="E59" s="131"/>
      <c r="F59" s="104"/>
    </row>
    <row r="60" spans="3:6">
      <c r="C60" s="130"/>
      <c r="D60" s="131"/>
      <c r="E60" s="131"/>
      <c r="F60" s="104"/>
    </row>
    <row r="61" spans="3:6">
      <c r="C61" s="130"/>
      <c r="D61" s="131"/>
      <c r="E61" s="131"/>
      <c r="F61" s="104"/>
    </row>
    <row r="62" spans="3:6">
      <c r="C62" s="130"/>
      <c r="D62" s="131"/>
      <c r="E62" s="131"/>
      <c r="F62" s="104"/>
    </row>
    <row r="63" spans="3:6">
      <c r="C63" s="130"/>
      <c r="D63" s="131"/>
      <c r="E63" s="131"/>
      <c r="F63" s="104"/>
    </row>
    <row r="64" spans="3:6">
      <c r="C64" s="130"/>
      <c r="D64" s="131"/>
      <c r="E64" s="131"/>
      <c r="F64" s="104"/>
    </row>
    <row r="65" spans="3:6">
      <c r="C65" s="130"/>
      <c r="D65" s="131"/>
      <c r="E65" s="131"/>
      <c r="F65" s="104"/>
    </row>
    <row r="66" spans="3:6">
      <c r="C66" s="130"/>
      <c r="D66" s="131"/>
      <c r="E66" s="131"/>
      <c r="F66" s="104"/>
    </row>
    <row r="67" spans="3:6">
      <c r="C67" s="130"/>
      <c r="D67" s="131"/>
      <c r="E67" s="131"/>
      <c r="F67" s="104"/>
    </row>
    <row r="68" spans="3:6">
      <c r="C68" s="130"/>
      <c r="D68" s="131"/>
      <c r="E68" s="131"/>
      <c r="F68" s="104"/>
    </row>
    <row r="69" spans="3:6">
      <c r="C69" s="130"/>
      <c r="D69" s="131"/>
      <c r="E69" s="131"/>
      <c r="F69" s="104"/>
    </row>
    <row r="70" spans="3:6">
      <c r="C70" s="130"/>
      <c r="D70" s="131"/>
      <c r="E70" s="131"/>
      <c r="F70" s="104"/>
    </row>
    <row r="71" spans="3:6">
      <c r="C71" s="130"/>
      <c r="D71" s="131"/>
      <c r="E71" s="131"/>
      <c r="F71" s="104"/>
    </row>
    <row r="72" spans="3:6">
      <c r="C72" s="130"/>
      <c r="D72" s="131"/>
      <c r="E72" s="131"/>
      <c r="F72" s="104"/>
    </row>
    <row r="73" spans="3:6">
      <c r="C73" s="130"/>
      <c r="D73" s="131"/>
      <c r="E73" s="131"/>
      <c r="F73" s="104"/>
    </row>
    <row r="74" spans="3:6">
      <c r="C74" s="130"/>
      <c r="D74" s="131"/>
      <c r="E74" s="131"/>
      <c r="F74" s="104"/>
    </row>
    <row r="75" spans="3:6">
      <c r="C75" s="130"/>
      <c r="D75" s="131"/>
      <c r="E75" s="131"/>
      <c r="F75" s="104"/>
    </row>
    <row r="76" spans="3:6">
      <c r="C76" s="130"/>
      <c r="D76" s="131"/>
      <c r="E76" s="131"/>
      <c r="F76" s="104"/>
    </row>
    <row r="77" spans="3:6">
      <c r="C77" s="130"/>
      <c r="D77" s="131"/>
      <c r="E77" s="131"/>
      <c r="F77" s="104"/>
    </row>
    <row r="78" spans="3:6">
      <c r="C78" s="130"/>
      <c r="D78" s="131"/>
      <c r="E78" s="131"/>
      <c r="F78" s="104"/>
    </row>
    <row r="79" spans="3:6">
      <c r="C79" s="130"/>
      <c r="D79" s="131"/>
      <c r="E79" s="131"/>
      <c r="F79" s="104"/>
    </row>
    <row r="80" spans="3:6">
      <c r="C80" s="130"/>
      <c r="D80" s="131"/>
      <c r="E80" s="131"/>
      <c r="F80" s="104"/>
    </row>
    <row r="81" spans="3:6">
      <c r="C81" s="130"/>
      <c r="D81" s="131"/>
      <c r="E81" s="131"/>
      <c r="F81" s="104"/>
    </row>
    <row r="82" spans="3:6">
      <c r="C82" s="130"/>
      <c r="D82" s="131"/>
      <c r="E82" s="131"/>
      <c r="F82" s="104"/>
    </row>
    <row r="83" spans="3:6">
      <c r="C83" s="130"/>
      <c r="D83" s="131"/>
      <c r="E83" s="131"/>
      <c r="F83" s="104"/>
    </row>
    <row r="84" spans="3:6">
      <c r="C84" s="130"/>
      <c r="D84" s="131"/>
      <c r="E84" s="131"/>
      <c r="F84" s="104"/>
    </row>
    <row r="85" spans="3:6">
      <c r="C85" s="130"/>
      <c r="D85" s="131"/>
      <c r="E85" s="131"/>
      <c r="F85" s="104"/>
    </row>
    <row r="86" spans="3:6">
      <c r="C86" s="130"/>
      <c r="D86" s="131"/>
      <c r="E86" s="131"/>
      <c r="F86" s="104"/>
    </row>
    <row r="87" spans="3:6">
      <c r="C87" s="130"/>
      <c r="D87" s="131"/>
      <c r="E87" s="131"/>
      <c r="F87" s="104"/>
    </row>
    <row r="88" spans="3:6">
      <c r="C88" s="130"/>
      <c r="D88" s="131"/>
      <c r="E88" s="131"/>
      <c r="F88" s="104"/>
    </row>
    <row r="89" spans="3:6">
      <c r="C89" s="130"/>
      <c r="D89" s="131"/>
      <c r="E89" s="131"/>
      <c r="F89" s="104"/>
    </row>
    <row r="90" spans="3:6">
      <c r="C90" s="130"/>
      <c r="D90" s="131"/>
      <c r="E90" s="131"/>
      <c r="F90" s="104"/>
    </row>
    <row r="91" spans="3:6">
      <c r="C91" s="130"/>
      <c r="D91" s="131"/>
      <c r="E91" s="131"/>
      <c r="F91" s="104"/>
    </row>
    <row r="92" spans="3:6">
      <c r="C92" s="130"/>
      <c r="D92" s="131"/>
      <c r="E92" s="131"/>
      <c r="F92" s="104"/>
    </row>
    <row r="93" spans="3:6">
      <c r="C93" s="130"/>
      <c r="D93" s="131"/>
      <c r="E93" s="131"/>
      <c r="F93" s="104"/>
    </row>
    <row r="94" spans="3:6">
      <c r="C94" s="130"/>
      <c r="D94" s="131"/>
      <c r="E94" s="131"/>
      <c r="F94" s="104"/>
    </row>
    <row r="95" spans="3:6">
      <c r="C95" s="130"/>
      <c r="D95" s="131"/>
      <c r="E95" s="131"/>
      <c r="F95" s="104"/>
    </row>
    <row r="96" spans="3:6">
      <c r="C96" s="130"/>
      <c r="D96" s="131"/>
      <c r="E96" s="131"/>
      <c r="F96" s="104"/>
    </row>
    <row r="97" spans="3:6">
      <c r="C97" s="130"/>
      <c r="D97" s="131"/>
      <c r="E97" s="131"/>
      <c r="F97" s="104"/>
    </row>
    <row r="98" spans="3:6">
      <c r="C98" s="130"/>
      <c r="D98" s="131"/>
      <c r="E98" s="131"/>
      <c r="F98" s="104"/>
    </row>
    <row r="99" spans="3:6">
      <c r="C99" s="130"/>
      <c r="D99" s="131"/>
      <c r="E99" s="131"/>
      <c r="F99" s="104"/>
    </row>
    <row r="100" spans="3:6">
      <c r="C100" s="130"/>
      <c r="D100" s="131"/>
      <c r="E100" s="131"/>
      <c r="F100" s="104"/>
    </row>
    <row r="101" spans="3:6">
      <c r="C101" s="130"/>
      <c r="D101" s="131"/>
      <c r="E101" s="131"/>
      <c r="F101" s="104"/>
    </row>
    <row r="102" spans="3:6">
      <c r="C102" s="130"/>
      <c r="D102" s="131"/>
      <c r="E102" s="131"/>
      <c r="F102" s="104"/>
    </row>
    <row r="103" spans="3:6">
      <c r="C103" s="130"/>
      <c r="D103" s="131"/>
      <c r="E103" s="131"/>
      <c r="F103" s="104"/>
    </row>
    <row r="104" spans="3:6">
      <c r="C104" s="130"/>
      <c r="D104" s="131"/>
      <c r="E104" s="131"/>
      <c r="F104" s="104"/>
    </row>
    <row r="105" spans="3:6">
      <c r="C105" s="130"/>
      <c r="D105" s="131"/>
      <c r="E105" s="131"/>
      <c r="F105" s="104"/>
    </row>
    <row r="106" spans="3:6">
      <c r="C106" s="130"/>
      <c r="D106" s="131"/>
      <c r="E106" s="131"/>
      <c r="F106" s="104"/>
    </row>
    <row r="107" spans="3:6">
      <c r="C107" s="130"/>
      <c r="D107" s="131"/>
      <c r="E107" s="131"/>
      <c r="F107" s="104"/>
    </row>
    <row r="108" spans="3:6">
      <c r="C108" s="130"/>
      <c r="D108" s="131"/>
      <c r="E108" s="131"/>
      <c r="F108" s="104"/>
    </row>
    <row r="109" spans="3:6">
      <c r="C109" s="130"/>
      <c r="D109" s="131"/>
      <c r="E109" s="131"/>
      <c r="F109" s="104"/>
    </row>
    <row r="110" spans="3:6">
      <c r="C110" s="130"/>
      <c r="D110" s="131"/>
      <c r="E110" s="131"/>
      <c r="F110" s="104"/>
    </row>
    <row r="111" spans="3:6">
      <c r="C111" s="130"/>
      <c r="D111" s="131"/>
      <c r="E111" s="131"/>
      <c r="F111" s="104"/>
    </row>
    <row r="112" spans="3:6">
      <c r="C112" s="130"/>
      <c r="D112" s="131"/>
      <c r="E112" s="131"/>
      <c r="F112" s="104"/>
    </row>
    <row r="113" spans="3:6">
      <c r="C113" s="130"/>
      <c r="D113" s="131"/>
      <c r="E113" s="131"/>
      <c r="F113" s="104"/>
    </row>
    <row r="114" spans="3:6">
      <c r="C114" s="130"/>
      <c r="D114" s="131"/>
      <c r="E114" s="131"/>
      <c r="F114" s="104"/>
    </row>
    <row r="115" spans="3:6">
      <c r="C115" s="130"/>
      <c r="D115" s="131"/>
      <c r="E115" s="131"/>
      <c r="F115" s="104"/>
    </row>
    <row r="116" spans="3:6">
      <c r="C116" s="130"/>
      <c r="D116" s="131"/>
      <c r="E116" s="131"/>
      <c r="F116" s="104"/>
    </row>
    <row r="117" spans="3:6">
      <c r="C117" s="130"/>
      <c r="D117" s="131"/>
      <c r="E117" s="131"/>
      <c r="F117" s="104"/>
    </row>
    <row r="118" spans="3:6">
      <c r="C118" s="130"/>
      <c r="D118" s="131"/>
      <c r="E118" s="131"/>
      <c r="F118" s="104"/>
    </row>
    <row r="119" spans="3:6">
      <c r="C119" s="130"/>
      <c r="D119" s="131"/>
      <c r="E119" s="131"/>
      <c r="F119" s="104"/>
    </row>
    <row r="120" spans="3:6">
      <c r="C120" s="130"/>
      <c r="D120" s="131"/>
      <c r="E120" s="131"/>
      <c r="F120" s="104"/>
    </row>
    <row r="121" spans="3:6">
      <c r="C121" s="130"/>
      <c r="D121" s="131"/>
      <c r="E121" s="131"/>
      <c r="F121" s="104"/>
    </row>
    <row r="122" spans="3:6">
      <c r="C122" s="149"/>
      <c r="D122" s="150"/>
      <c r="E122" s="150"/>
      <c r="F122" s="151"/>
    </row>
    <row r="123" spans="3:6" ht="65.25" customHeight="1">
      <c r="C123" s="124" t="s">
        <v>13</v>
      </c>
      <c r="D123" s="125"/>
      <c r="E123" s="125"/>
      <c r="F123" s="126"/>
    </row>
    <row r="124" spans="3:6">
      <c r="C124" s="127"/>
      <c r="D124" s="128"/>
      <c r="E124" s="128"/>
      <c r="F124" s="129"/>
    </row>
    <row r="125" spans="3:6">
      <c r="C125" s="130"/>
      <c r="D125" s="131"/>
      <c r="E125" s="131"/>
      <c r="F125" s="104"/>
    </row>
    <row r="126" spans="3:6">
      <c r="C126" s="130"/>
      <c r="D126" s="131"/>
      <c r="E126" s="131"/>
      <c r="F126" s="104"/>
    </row>
    <row r="127" spans="3:6">
      <c r="C127" s="130"/>
      <c r="D127" s="131"/>
      <c r="E127" s="131"/>
      <c r="F127" s="104"/>
    </row>
    <row r="128" spans="3:6">
      <c r="C128" s="130"/>
      <c r="D128" s="131"/>
      <c r="E128" s="131"/>
      <c r="F128" s="104"/>
    </row>
    <row r="129" spans="3:6">
      <c r="C129" s="130"/>
      <c r="D129" s="131"/>
      <c r="E129" s="131"/>
      <c r="F129" s="104"/>
    </row>
    <row r="130" spans="3:6">
      <c r="C130" s="130"/>
      <c r="D130" s="131"/>
      <c r="E130" s="131"/>
      <c r="F130" s="104"/>
    </row>
    <row r="131" spans="3:6">
      <c r="C131" s="130"/>
      <c r="D131" s="131"/>
      <c r="E131" s="131"/>
      <c r="F131" s="104"/>
    </row>
    <row r="132" spans="3:6">
      <c r="C132" s="130"/>
      <c r="D132" s="131"/>
      <c r="E132" s="131"/>
      <c r="F132" s="104"/>
    </row>
    <row r="133" spans="3:6">
      <c r="C133" s="130"/>
      <c r="D133" s="131"/>
      <c r="E133" s="131"/>
      <c r="F133" s="104"/>
    </row>
    <row r="134" spans="3:6">
      <c r="C134" s="130"/>
      <c r="D134" s="131"/>
      <c r="E134" s="131"/>
      <c r="F134" s="104"/>
    </row>
    <row r="135" spans="3:6">
      <c r="C135" s="130"/>
      <c r="D135" s="131"/>
      <c r="E135" s="131"/>
      <c r="F135" s="104"/>
    </row>
    <row r="136" spans="3:6">
      <c r="C136" s="130"/>
      <c r="D136" s="131"/>
      <c r="E136" s="131"/>
      <c r="F136" s="104"/>
    </row>
    <row r="137" spans="3:6">
      <c r="C137" s="130"/>
      <c r="D137" s="131"/>
      <c r="E137" s="131"/>
      <c r="F137" s="104"/>
    </row>
    <row r="138" spans="3:6">
      <c r="C138" s="130"/>
      <c r="D138" s="131"/>
      <c r="E138" s="131"/>
      <c r="F138" s="104"/>
    </row>
    <row r="139" spans="3:6">
      <c r="C139" s="130"/>
      <c r="D139" s="131"/>
      <c r="E139" s="131"/>
      <c r="F139" s="104"/>
    </row>
    <row r="140" spans="3:6">
      <c r="C140" s="130"/>
      <c r="D140" s="131"/>
      <c r="E140" s="131"/>
      <c r="F140" s="104"/>
    </row>
    <row r="141" spans="3:6">
      <c r="C141" s="130"/>
      <c r="D141" s="131"/>
      <c r="E141" s="131"/>
      <c r="F141" s="104"/>
    </row>
    <row r="142" spans="3:6">
      <c r="C142" s="130"/>
      <c r="D142" s="131"/>
      <c r="E142" s="131"/>
      <c r="F142" s="104"/>
    </row>
    <row r="143" spans="3:6">
      <c r="C143" s="130"/>
      <c r="D143" s="131"/>
      <c r="E143" s="131"/>
      <c r="F143" s="104"/>
    </row>
    <row r="144" spans="3:6">
      <c r="C144" s="130"/>
      <c r="D144" s="131"/>
      <c r="E144" s="131"/>
      <c r="F144" s="104"/>
    </row>
    <row r="145" spans="3:6">
      <c r="C145" s="130"/>
      <c r="D145" s="131"/>
      <c r="E145" s="131"/>
      <c r="F145" s="104"/>
    </row>
    <row r="146" spans="3:6">
      <c r="C146" s="130"/>
      <c r="D146" s="131"/>
      <c r="E146" s="131"/>
      <c r="F146" s="104"/>
    </row>
    <row r="147" spans="3:6">
      <c r="C147" s="130"/>
      <c r="D147" s="131"/>
      <c r="E147" s="131"/>
      <c r="F147" s="104"/>
    </row>
    <row r="148" spans="3:6">
      <c r="C148" s="130"/>
      <c r="D148" s="131"/>
      <c r="E148" s="131"/>
      <c r="F148" s="104"/>
    </row>
    <row r="149" spans="3:6">
      <c r="C149" s="149"/>
      <c r="D149" s="150"/>
      <c r="E149" s="150"/>
      <c r="F149" s="151"/>
    </row>
    <row r="150" spans="3:6" ht="15.75">
      <c r="C150" s="180" t="s">
        <v>14</v>
      </c>
      <c r="D150" s="181"/>
      <c r="E150" s="181"/>
      <c r="F150" s="182"/>
    </row>
    <row r="151" spans="3:6" ht="33" customHeight="1">
      <c r="C151" s="193" t="s">
        <v>15</v>
      </c>
      <c r="D151" s="194"/>
      <c r="E151" s="137" t="s">
        <v>16</v>
      </c>
      <c r="F151" s="126"/>
    </row>
    <row r="152" spans="3:6">
      <c r="C152" s="46" t="s">
        <v>17</v>
      </c>
      <c r="D152" s="47" t="s">
        <v>18</v>
      </c>
      <c r="E152" s="169"/>
      <c r="F152" s="170"/>
    </row>
    <row r="153" spans="3:6">
      <c r="C153" s="50" t="s">
        <v>19</v>
      </c>
      <c r="D153" s="51"/>
      <c r="E153" s="139"/>
      <c r="F153" s="104"/>
    </row>
    <row r="154" spans="3:6">
      <c r="C154" s="44" t="s">
        <v>20</v>
      </c>
      <c r="D154" s="51"/>
      <c r="E154" s="139"/>
      <c r="F154" s="104"/>
    </row>
    <row r="155" spans="3:6">
      <c r="C155" s="44" t="s">
        <v>21</v>
      </c>
      <c r="D155" s="51"/>
      <c r="E155" s="139"/>
      <c r="F155" s="104"/>
    </row>
    <row r="156" spans="3:6">
      <c r="C156" s="44" t="s">
        <v>22</v>
      </c>
      <c r="D156" s="51"/>
      <c r="E156" s="139"/>
      <c r="F156" s="104"/>
    </row>
    <row r="157" spans="3:6">
      <c r="C157" s="44" t="s">
        <v>23</v>
      </c>
      <c r="D157" s="51"/>
      <c r="E157" s="139"/>
      <c r="F157" s="104"/>
    </row>
    <row r="158" spans="3:6" ht="15" customHeight="1">
      <c r="C158" s="141" t="s">
        <v>24</v>
      </c>
      <c r="D158" s="142"/>
      <c r="E158" s="139"/>
      <c r="F158" s="104"/>
    </row>
    <row r="159" spans="3:6">
      <c r="C159" s="143"/>
      <c r="D159" s="144"/>
      <c r="E159" s="139"/>
      <c r="F159" s="104"/>
    </row>
    <row r="160" spans="3:6">
      <c r="C160" s="143"/>
      <c r="D160" s="144"/>
      <c r="E160" s="139"/>
      <c r="F160" s="104"/>
    </row>
    <row r="161" spans="3:6">
      <c r="C161" s="143"/>
      <c r="D161" s="144"/>
      <c r="E161" s="139"/>
      <c r="F161" s="104"/>
    </row>
    <row r="162" spans="3:6">
      <c r="C162" s="143"/>
      <c r="D162" s="144"/>
      <c r="E162" s="139"/>
      <c r="F162" s="104"/>
    </row>
    <row r="163" spans="3:6">
      <c r="C163" s="145"/>
      <c r="D163" s="146"/>
      <c r="E163" s="139"/>
      <c r="F163" s="104"/>
    </row>
    <row r="164" spans="3:6">
      <c r="C164" s="145"/>
      <c r="D164" s="146"/>
      <c r="E164" s="139"/>
      <c r="F164" s="104"/>
    </row>
    <row r="165" spans="3:6">
      <c r="C165" s="145"/>
      <c r="D165" s="146"/>
      <c r="E165" s="139"/>
      <c r="F165" s="104"/>
    </row>
    <row r="166" spans="3:6">
      <c r="C166" s="145"/>
      <c r="D166" s="146"/>
      <c r="E166" s="139"/>
      <c r="F166" s="104"/>
    </row>
    <row r="167" spans="3:6">
      <c r="C167" s="145"/>
      <c r="D167" s="146"/>
      <c r="E167" s="139"/>
      <c r="F167" s="104"/>
    </row>
    <row r="168" spans="3:6">
      <c r="C168" s="145"/>
      <c r="D168" s="146"/>
      <c r="E168" s="139"/>
      <c r="F168" s="104"/>
    </row>
    <row r="169" spans="3:6">
      <c r="C169" s="145"/>
      <c r="D169" s="146"/>
      <c r="E169" s="139"/>
      <c r="F169" s="104"/>
    </row>
    <row r="170" spans="3:6">
      <c r="C170" s="145"/>
      <c r="D170" s="146"/>
      <c r="E170" s="139"/>
      <c r="F170" s="104"/>
    </row>
    <row r="171" spans="3:6">
      <c r="C171" s="145"/>
      <c r="D171" s="146"/>
      <c r="E171" s="139"/>
      <c r="F171" s="104"/>
    </row>
    <row r="172" spans="3:6">
      <c r="C172" s="147"/>
      <c r="D172" s="148"/>
      <c r="E172" s="140"/>
      <c r="F172" s="106"/>
    </row>
    <row r="173" spans="3:6" ht="15.75">
      <c r="C173" s="171" t="s">
        <v>25</v>
      </c>
      <c r="D173" s="172"/>
      <c r="E173" s="172"/>
      <c r="F173" s="173"/>
    </row>
    <row r="174" spans="3:6">
      <c r="C174" s="45" t="s">
        <v>26</v>
      </c>
      <c r="D174" s="15"/>
      <c r="E174" s="87"/>
      <c r="F174" s="88"/>
    </row>
    <row r="175" spans="3:6" ht="31.5" customHeight="1">
      <c r="C175" s="152" t="s">
        <v>27</v>
      </c>
      <c r="D175" s="125"/>
      <c r="E175" s="125"/>
      <c r="F175" s="126"/>
    </row>
    <row r="176" spans="3:6">
      <c r="C176" s="127"/>
      <c r="D176" s="128"/>
      <c r="E176" s="128"/>
      <c r="F176" s="129"/>
    </row>
    <row r="177" spans="3:6">
      <c r="C177" s="130"/>
      <c r="D177" s="131"/>
      <c r="E177" s="131"/>
      <c r="F177" s="104"/>
    </row>
    <row r="178" spans="3:6">
      <c r="C178" s="130"/>
      <c r="D178" s="131"/>
      <c r="E178" s="131"/>
      <c r="F178" s="104"/>
    </row>
    <row r="179" spans="3:6">
      <c r="C179" s="130"/>
      <c r="D179" s="131"/>
      <c r="E179" s="131"/>
      <c r="F179" s="104"/>
    </row>
    <row r="180" spans="3:6">
      <c r="C180" s="130"/>
      <c r="D180" s="131"/>
      <c r="E180" s="131"/>
      <c r="F180" s="104"/>
    </row>
    <row r="181" spans="3:6">
      <c r="C181" s="130"/>
      <c r="D181" s="131"/>
      <c r="E181" s="131"/>
      <c r="F181" s="104"/>
    </row>
    <row r="182" spans="3:6">
      <c r="C182" s="130"/>
      <c r="D182" s="131"/>
      <c r="E182" s="131"/>
      <c r="F182" s="104"/>
    </row>
    <row r="183" spans="3:6">
      <c r="C183" s="130"/>
      <c r="D183" s="131"/>
      <c r="E183" s="131"/>
      <c r="F183" s="104"/>
    </row>
    <row r="184" spans="3:6">
      <c r="C184" s="130"/>
      <c r="D184" s="131"/>
      <c r="E184" s="131"/>
      <c r="F184" s="104"/>
    </row>
    <row r="185" spans="3:6">
      <c r="C185" s="130"/>
      <c r="D185" s="131"/>
      <c r="E185" s="131"/>
      <c r="F185" s="104"/>
    </row>
    <row r="186" spans="3:6">
      <c r="C186" s="130"/>
      <c r="D186" s="131"/>
      <c r="E186" s="131"/>
      <c r="F186" s="104"/>
    </row>
    <row r="187" spans="3:6">
      <c r="C187" s="149"/>
      <c r="D187" s="150"/>
      <c r="E187" s="150"/>
      <c r="F187" s="151"/>
    </row>
    <row r="188" spans="3:6" ht="15.75">
      <c r="C188" s="180" t="s">
        <v>28</v>
      </c>
      <c r="D188" s="181"/>
      <c r="E188" s="181"/>
      <c r="F188" s="182"/>
    </row>
    <row r="189" spans="3:6">
      <c r="C189" s="45" t="s">
        <v>29</v>
      </c>
      <c r="D189" s="17"/>
      <c r="E189" s="164"/>
      <c r="F189" s="165"/>
    </row>
    <row r="190" spans="3:6" ht="33" customHeight="1">
      <c r="C190" s="152" t="s">
        <v>30</v>
      </c>
      <c r="D190" s="125"/>
      <c r="E190" s="125"/>
      <c r="F190" s="126"/>
    </row>
    <row r="191" spans="3:6">
      <c r="C191" s="127"/>
      <c r="D191" s="128"/>
      <c r="E191" s="128"/>
      <c r="F191" s="129"/>
    </row>
    <row r="192" spans="3:6">
      <c r="C192" s="130"/>
      <c r="D192" s="131"/>
      <c r="E192" s="131"/>
      <c r="F192" s="104"/>
    </row>
    <row r="193" spans="3:6">
      <c r="C193" s="130"/>
      <c r="D193" s="131"/>
      <c r="E193" s="131"/>
      <c r="F193" s="104"/>
    </row>
    <row r="194" spans="3:6">
      <c r="C194" s="130"/>
      <c r="D194" s="131"/>
      <c r="E194" s="131"/>
      <c r="F194" s="104"/>
    </row>
    <row r="195" spans="3:6">
      <c r="C195" s="130"/>
      <c r="D195" s="131"/>
      <c r="E195" s="131"/>
      <c r="F195" s="104"/>
    </row>
    <row r="196" spans="3:6">
      <c r="C196" s="130"/>
      <c r="D196" s="131"/>
      <c r="E196" s="131"/>
      <c r="F196" s="104"/>
    </row>
    <row r="197" spans="3:6">
      <c r="C197" s="130"/>
      <c r="D197" s="131"/>
      <c r="E197" s="131"/>
      <c r="F197" s="104"/>
    </row>
    <row r="198" spans="3:6">
      <c r="C198" s="130"/>
      <c r="D198" s="131"/>
      <c r="E198" s="131"/>
      <c r="F198" s="104"/>
    </row>
    <row r="199" spans="3:6">
      <c r="C199" s="130"/>
      <c r="D199" s="131"/>
      <c r="E199" s="131"/>
      <c r="F199" s="104"/>
    </row>
    <row r="200" spans="3:6">
      <c r="C200" s="130"/>
      <c r="D200" s="131"/>
      <c r="E200" s="131"/>
      <c r="F200" s="104"/>
    </row>
    <row r="201" spans="3:6">
      <c r="C201" s="130"/>
      <c r="D201" s="131"/>
      <c r="E201" s="131"/>
      <c r="F201" s="104"/>
    </row>
    <row r="202" spans="3:6">
      <c r="C202" s="130"/>
      <c r="D202" s="131"/>
      <c r="E202" s="131"/>
      <c r="F202" s="104"/>
    </row>
    <row r="203" spans="3:6">
      <c r="C203" s="130"/>
      <c r="D203" s="131"/>
      <c r="E203" s="131"/>
      <c r="F203" s="104"/>
    </row>
    <row r="204" spans="3:6">
      <c r="C204" s="130"/>
      <c r="D204" s="131"/>
      <c r="E204" s="131"/>
      <c r="F204" s="104"/>
    </row>
    <row r="205" spans="3:6">
      <c r="C205" s="130"/>
      <c r="D205" s="131"/>
      <c r="E205" s="131"/>
      <c r="F205" s="104"/>
    </row>
    <row r="206" spans="3:6">
      <c r="C206" s="130"/>
      <c r="D206" s="131"/>
      <c r="E206" s="131"/>
      <c r="F206" s="104"/>
    </row>
    <row r="207" spans="3:6">
      <c r="C207" s="130"/>
      <c r="D207" s="131"/>
      <c r="E207" s="131"/>
      <c r="F207" s="104"/>
    </row>
    <row r="208" spans="3:6">
      <c r="C208" s="130"/>
      <c r="D208" s="131"/>
      <c r="E208" s="131"/>
      <c r="F208" s="104"/>
    </row>
    <row r="209" spans="3:6">
      <c r="C209" s="130"/>
      <c r="D209" s="131"/>
      <c r="E209" s="131"/>
      <c r="F209" s="104"/>
    </row>
    <row r="210" spans="3:6">
      <c r="C210" s="130"/>
      <c r="D210" s="131"/>
      <c r="E210" s="131"/>
      <c r="F210" s="104"/>
    </row>
    <row r="211" spans="3:6">
      <c r="C211" s="130"/>
      <c r="D211" s="131"/>
      <c r="E211" s="131"/>
      <c r="F211" s="104"/>
    </row>
    <row r="212" spans="3:6">
      <c r="C212" s="130"/>
      <c r="D212" s="131"/>
      <c r="E212" s="131"/>
      <c r="F212" s="104"/>
    </row>
    <row r="213" spans="3:6">
      <c r="C213" s="130"/>
      <c r="D213" s="131"/>
      <c r="E213" s="131"/>
      <c r="F213" s="104"/>
    </row>
    <row r="214" spans="3:6">
      <c r="C214" s="130"/>
      <c r="D214" s="131"/>
      <c r="E214" s="131"/>
      <c r="F214" s="104"/>
    </row>
    <row r="215" spans="3:6">
      <c r="C215" s="130"/>
      <c r="D215" s="131"/>
      <c r="E215" s="131"/>
      <c r="F215" s="104"/>
    </row>
    <row r="216" spans="3:6">
      <c r="C216" s="130"/>
      <c r="D216" s="131"/>
      <c r="E216" s="131"/>
      <c r="F216" s="104"/>
    </row>
    <row r="217" spans="3:6">
      <c r="C217" s="130"/>
      <c r="D217" s="131"/>
      <c r="E217" s="131"/>
      <c r="F217" s="104"/>
    </row>
    <row r="218" spans="3:6">
      <c r="C218" s="130"/>
      <c r="D218" s="131"/>
      <c r="E218" s="131"/>
      <c r="F218" s="104"/>
    </row>
    <row r="219" spans="3:6">
      <c r="C219" s="130"/>
      <c r="D219" s="131"/>
      <c r="E219" s="131"/>
      <c r="F219" s="104"/>
    </row>
    <row r="220" spans="3:6">
      <c r="C220" s="130"/>
      <c r="D220" s="131"/>
      <c r="E220" s="131"/>
      <c r="F220" s="104"/>
    </row>
    <row r="221" spans="3:6">
      <c r="C221" s="130"/>
      <c r="D221" s="131"/>
      <c r="E221" s="131"/>
      <c r="F221" s="104"/>
    </row>
    <row r="222" spans="3:6">
      <c r="C222" s="130"/>
      <c r="D222" s="131"/>
      <c r="E222" s="131"/>
      <c r="F222" s="104"/>
    </row>
    <row r="223" spans="3:6">
      <c r="C223" s="130"/>
      <c r="D223" s="131"/>
      <c r="E223" s="131"/>
      <c r="F223" s="104"/>
    </row>
    <row r="224" spans="3:6">
      <c r="C224" s="130"/>
      <c r="D224" s="131"/>
      <c r="E224" s="131"/>
      <c r="F224" s="104"/>
    </row>
    <row r="225" spans="3:6">
      <c r="C225" s="130"/>
      <c r="D225" s="131"/>
      <c r="E225" s="131"/>
      <c r="F225" s="104"/>
    </row>
    <row r="226" spans="3:6">
      <c r="C226" s="130"/>
      <c r="D226" s="131"/>
      <c r="E226" s="131"/>
      <c r="F226" s="104"/>
    </row>
    <row r="227" spans="3:6">
      <c r="C227" s="130"/>
      <c r="D227" s="131"/>
      <c r="E227" s="131"/>
      <c r="F227" s="104"/>
    </row>
    <row r="228" spans="3:6">
      <c r="C228" s="149"/>
      <c r="D228" s="150"/>
      <c r="E228" s="150"/>
      <c r="F228" s="151"/>
    </row>
    <row r="229" spans="3:6" ht="66" customHeight="1">
      <c r="C229" s="152" t="s">
        <v>31</v>
      </c>
      <c r="D229" s="125"/>
      <c r="E229" s="125"/>
      <c r="F229" s="126"/>
    </row>
    <row r="230" spans="3:6">
      <c r="C230" s="127"/>
      <c r="D230" s="128"/>
      <c r="E230" s="128"/>
      <c r="F230" s="129"/>
    </row>
    <row r="231" spans="3:6">
      <c r="C231" s="130"/>
      <c r="D231" s="131"/>
      <c r="E231" s="131"/>
      <c r="F231" s="104"/>
    </row>
    <row r="232" spans="3:6">
      <c r="C232" s="130"/>
      <c r="D232" s="131"/>
      <c r="E232" s="131"/>
      <c r="F232" s="104"/>
    </row>
    <row r="233" spans="3:6">
      <c r="C233" s="130"/>
      <c r="D233" s="131"/>
      <c r="E233" s="131"/>
      <c r="F233" s="104"/>
    </row>
    <row r="234" spans="3:6">
      <c r="C234" s="130"/>
      <c r="D234" s="131"/>
      <c r="E234" s="131"/>
      <c r="F234" s="104"/>
    </row>
    <row r="235" spans="3:6">
      <c r="C235" s="130"/>
      <c r="D235" s="131"/>
      <c r="E235" s="131"/>
      <c r="F235" s="104"/>
    </row>
    <row r="236" spans="3:6">
      <c r="C236" s="130"/>
      <c r="D236" s="131"/>
      <c r="E236" s="131"/>
      <c r="F236" s="104"/>
    </row>
    <row r="237" spans="3:6">
      <c r="C237" s="130"/>
      <c r="D237" s="131"/>
      <c r="E237" s="131"/>
      <c r="F237" s="104"/>
    </row>
    <row r="238" spans="3:6">
      <c r="C238" s="130"/>
      <c r="D238" s="131"/>
      <c r="E238" s="131"/>
      <c r="F238" s="104"/>
    </row>
    <row r="239" spans="3:6">
      <c r="C239" s="130"/>
      <c r="D239" s="131"/>
      <c r="E239" s="131"/>
      <c r="F239" s="104"/>
    </row>
    <row r="240" spans="3:6">
      <c r="C240" s="130"/>
      <c r="D240" s="131"/>
      <c r="E240" s="131"/>
      <c r="F240" s="104"/>
    </row>
    <row r="241" spans="3:6">
      <c r="C241" s="130"/>
      <c r="D241" s="131"/>
      <c r="E241" s="131"/>
      <c r="F241" s="104"/>
    </row>
    <row r="242" spans="3:6">
      <c r="C242" s="130"/>
      <c r="D242" s="131"/>
      <c r="E242" s="131"/>
      <c r="F242" s="104"/>
    </row>
    <row r="243" spans="3:6">
      <c r="C243" s="130"/>
      <c r="D243" s="131"/>
      <c r="E243" s="131"/>
      <c r="F243" s="104"/>
    </row>
    <row r="244" spans="3:6">
      <c r="C244" s="130"/>
      <c r="D244" s="131"/>
      <c r="E244" s="131"/>
      <c r="F244" s="104"/>
    </row>
    <row r="245" spans="3:6">
      <c r="C245" s="149"/>
      <c r="D245" s="150"/>
      <c r="E245" s="150"/>
      <c r="F245" s="151"/>
    </row>
    <row r="246" spans="3:6" ht="15" customHeight="1">
      <c r="C246" s="152" t="s">
        <v>32</v>
      </c>
      <c r="D246" s="153"/>
      <c r="E246" s="87"/>
      <c r="F246" s="88"/>
    </row>
    <row r="247" spans="3:6">
      <c r="C247" s="32" t="s">
        <v>33</v>
      </c>
      <c r="D247" s="17"/>
      <c r="E247" s="63"/>
      <c r="F247" s="33"/>
    </row>
    <row r="248" spans="3:6">
      <c r="C248" s="32" t="s">
        <v>34</v>
      </c>
      <c r="D248" s="17"/>
      <c r="E248" s="64"/>
      <c r="F248" s="65"/>
    </row>
    <row r="249" spans="3:6" ht="31.5" customHeight="1">
      <c r="C249" s="152" t="s">
        <v>35</v>
      </c>
      <c r="D249" s="125"/>
      <c r="E249" s="125"/>
      <c r="F249" s="126"/>
    </row>
    <row r="250" spans="3:6">
      <c r="C250" s="127"/>
      <c r="D250" s="128"/>
      <c r="E250" s="128"/>
      <c r="F250" s="129"/>
    </row>
    <row r="251" spans="3:6">
      <c r="C251" s="130"/>
      <c r="D251" s="131"/>
      <c r="E251" s="131"/>
      <c r="F251" s="104"/>
    </row>
    <row r="252" spans="3:6">
      <c r="C252" s="130"/>
      <c r="D252" s="131"/>
      <c r="E252" s="131"/>
      <c r="F252" s="104"/>
    </row>
    <row r="253" spans="3:6">
      <c r="C253" s="130"/>
      <c r="D253" s="131"/>
      <c r="E253" s="131"/>
      <c r="F253" s="104"/>
    </row>
    <row r="254" spans="3:6">
      <c r="C254" s="130"/>
      <c r="D254" s="131"/>
      <c r="E254" s="131"/>
      <c r="F254" s="104"/>
    </row>
    <row r="255" spans="3:6">
      <c r="C255" s="130"/>
      <c r="D255" s="131"/>
      <c r="E255" s="131"/>
      <c r="F255" s="104"/>
    </row>
    <row r="256" spans="3:6">
      <c r="C256" s="130"/>
      <c r="D256" s="131"/>
      <c r="E256" s="131"/>
      <c r="F256" s="104"/>
    </row>
    <row r="257" spans="3:6">
      <c r="C257" s="130"/>
      <c r="D257" s="131"/>
      <c r="E257" s="131"/>
      <c r="F257" s="104"/>
    </row>
    <row r="258" spans="3:6">
      <c r="C258" s="130"/>
      <c r="D258" s="131"/>
      <c r="E258" s="131"/>
      <c r="F258" s="104"/>
    </row>
    <row r="259" spans="3:6">
      <c r="C259" s="149"/>
      <c r="D259" s="150"/>
      <c r="E259" s="150"/>
      <c r="F259" s="151"/>
    </row>
    <row r="260" spans="3:6" ht="62.25" customHeight="1">
      <c r="C260" s="152" t="s">
        <v>36</v>
      </c>
      <c r="D260" s="125"/>
      <c r="E260" s="125"/>
      <c r="F260" s="126"/>
    </row>
    <row r="261" spans="3:6">
      <c r="C261" s="127"/>
      <c r="D261" s="128"/>
      <c r="E261" s="128"/>
      <c r="F261" s="129"/>
    </row>
    <row r="262" spans="3:6">
      <c r="C262" s="130"/>
      <c r="D262" s="131"/>
      <c r="E262" s="131"/>
      <c r="F262" s="104"/>
    </row>
    <row r="263" spans="3:6">
      <c r="C263" s="130"/>
      <c r="D263" s="131"/>
      <c r="E263" s="131"/>
      <c r="F263" s="104"/>
    </row>
    <row r="264" spans="3:6">
      <c r="C264" s="130"/>
      <c r="D264" s="131"/>
      <c r="E264" s="131"/>
      <c r="F264" s="104"/>
    </row>
    <row r="265" spans="3:6">
      <c r="C265" s="130"/>
      <c r="D265" s="131"/>
      <c r="E265" s="131"/>
      <c r="F265" s="104"/>
    </row>
    <row r="266" spans="3:6">
      <c r="C266" s="130"/>
      <c r="D266" s="131"/>
      <c r="E266" s="131"/>
      <c r="F266" s="104"/>
    </row>
    <row r="267" spans="3:6">
      <c r="C267" s="130"/>
      <c r="D267" s="131"/>
      <c r="E267" s="131"/>
      <c r="F267" s="104"/>
    </row>
    <row r="268" spans="3:6">
      <c r="C268" s="132"/>
      <c r="D268" s="133"/>
      <c r="E268" s="133"/>
      <c r="F268" s="106"/>
    </row>
    <row r="269" spans="3:6" ht="15.75">
      <c r="C269" s="134" t="s">
        <v>37</v>
      </c>
      <c r="D269" s="80"/>
      <c r="E269" s="80"/>
      <c r="F269" s="112"/>
    </row>
    <row r="270" spans="3:6" ht="45" customHeight="1">
      <c r="C270" s="152" t="s">
        <v>38</v>
      </c>
      <c r="D270" s="153"/>
      <c r="E270" s="87"/>
      <c r="F270" s="88"/>
    </row>
    <row r="271" spans="3:6">
      <c r="C271" s="32" t="s">
        <v>39</v>
      </c>
      <c r="D271" s="17"/>
      <c r="E271" s="63"/>
      <c r="F271" s="33"/>
    </row>
    <row r="272" spans="3:6">
      <c r="C272" s="34" t="s">
        <v>40</v>
      </c>
      <c r="D272" s="22"/>
      <c r="E272" s="64"/>
      <c r="F272" s="65"/>
    </row>
    <row r="273" spans="3:6" ht="30" customHeight="1">
      <c r="C273" s="152" t="s">
        <v>41</v>
      </c>
      <c r="D273" s="125"/>
      <c r="E273" s="125"/>
      <c r="F273" s="126"/>
    </row>
    <row r="274" spans="3:6">
      <c r="C274" s="127"/>
      <c r="D274" s="128"/>
      <c r="E274" s="128"/>
      <c r="F274" s="129"/>
    </row>
    <row r="275" spans="3:6">
      <c r="C275" s="130"/>
      <c r="D275" s="131"/>
      <c r="E275" s="131"/>
      <c r="F275" s="104"/>
    </row>
    <row r="276" spans="3:6">
      <c r="C276" s="130"/>
      <c r="D276" s="131"/>
      <c r="E276" s="131"/>
      <c r="F276" s="104"/>
    </row>
    <row r="277" spans="3:6">
      <c r="C277" s="130"/>
      <c r="D277" s="131"/>
      <c r="E277" s="131"/>
      <c r="F277" s="104"/>
    </row>
    <row r="278" spans="3:6">
      <c r="C278" s="130"/>
      <c r="D278" s="131"/>
      <c r="E278" s="131"/>
      <c r="F278" s="104"/>
    </row>
    <row r="279" spans="3:6">
      <c r="C279" s="130"/>
      <c r="D279" s="131"/>
      <c r="E279" s="131"/>
      <c r="F279" s="104"/>
    </row>
    <row r="280" spans="3:6">
      <c r="C280" s="130"/>
      <c r="D280" s="131"/>
      <c r="E280" s="131"/>
      <c r="F280" s="104"/>
    </row>
    <row r="281" spans="3:6">
      <c r="C281" s="130"/>
      <c r="D281" s="131"/>
      <c r="E281" s="131"/>
      <c r="F281" s="104"/>
    </row>
    <row r="282" spans="3:6">
      <c r="C282" s="130"/>
      <c r="D282" s="131"/>
      <c r="E282" s="131"/>
      <c r="F282" s="104"/>
    </row>
    <row r="283" spans="3:6">
      <c r="C283" s="130"/>
      <c r="D283" s="131"/>
      <c r="E283" s="131"/>
      <c r="F283" s="104"/>
    </row>
    <row r="284" spans="3:6">
      <c r="C284" s="130"/>
      <c r="D284" s="131"/>
      <c r="E284" s="131"/>
      <c r="F284" s="104"/>
    </row>
    <row r="285" spans="3:6">
      <c r="C285" s="130"/>
      <c r="D285" s="131"/>
      <c r="E285" s="131"/>
      <c r="F285" s="104"/>
    </row>
    <row r="286" spans="3:6">
      <c r="C286" s="130"/>
      <c r="D286" s="131"/>
      <c r="E286" s="131"/>
      <c r="F286" s="104"/>
    </row>
    <row r="287" spans="3:6">
      <c r="C287" s="130"/>
      <c r="D287" s="131"/>
      <c r="E287" s="131"/>
      <c r="F287" s="104"/>
    </row>
    <row r="288" spans="3:6">
      <c r="C288" s="130"/>
      <c r="D288" s="131"/>
      <c r="E288" s="131"/>
      <c r="F288" s="104"/>
    </row>
    <row r="289" spans="3:6">
      <c r="C289" s="130"/>
      <c r="D289" s="131"/>
      <c r="E289" s="131"/>
      <c r="F289" s="104"/>
    </row>
    <row r="290" spans="3:6">
      <c r="C290" s="130"/>
      <c r="D290" s="131"/>
      <c r="E290" s="131"/>
      <c r="F290" s="104"/>
    </row>
    <row r="291" spans="3:6">
      <c r="C291" s="130"/>
      <c r="D291" s="131"/>
      <c r="E291" s="131"/>
      <c r="F291" s="104"/>
    </row>
    <row r="292" spans="3:6">
      <c r="C292" s="130"/>
      <c r="D292" s="131"/>
      <c r="E292" s="131"/>
      <c r="F292" s="104"/>
    </row>
    <row r="293" spans="3:6">
      <c r="C293" s="132"/>
      <c r="D293" s="133"/>
      <c r="E293" s="133"/>
      <c r="F293" s="106"/>
    </row>
    <row r="294" spans="3:6" ht="34.5" customHeight="1">
      <c r="C294" s="134" t="s">
        <v>42</v>
      </c>
      <c r="D294" s="80"/>
      <c r="E294" s="80"/>
      <c r="F294" s="112"/>
    </row>
    <row r="295" spans="3:6" ht="30">
      <c r="C295" s="38" t="s">
        <v>43</v>
      </c>
      <c r="D295" s="17"/>
      <c r="E295" s="137" t="s">
        <v>44</v>
      </c>
      <c r="F295" s="126"/>
    </row>
    <row r="296" spans="3:6">
      <c r="C296" s="32" t="s">
        <v>45</v>
      </c>
      <c r="D296" s="17"/>
      <c r="E296" s="156"/>
      <c r="F296" s="157"/>
    </row>
    <row r="297" spans="3:6">
      <c r="C297" s="32" t="s">
        <v>46</v>
      </c>
      <c r="D297" s="12"/>
      <c r="E297" s="158"/>
      <c r="F297" s="159"/>
    </row>
    <row r="298" spans="3:6">
      <c r="C298" s="32" t="s">
        <v>47</v>
      </c>
      <c r="D298" s="12"/>
      <c r="E298" s="158"/>
      <c r="F298" s="159"/>
    </row>
    <row r="299" spans="3:6">
      <c r="C299" s="32" t="s">
        <v>48</v>
      </c>
      <c r="D299" s="14"/>
      <c r="E299" s="158"/>
      <c r="F299" s="159"/>
    </row>
    <row r="300" spans="3:6" ht="60">
      <c r="C300" s="38" t="s">
        <v>49</v>
      </c>
      <c r="D300" s="17"/>
      <c r="E300" s="158"/>
      <c r="F300" s="159"/>
    </row>
    <row r="301" spans="3:6">
      <c r="C301" s="97"/>
      <c r="D301" s="98"/>
      <c r="E301" s="158"/>
      <c r="F301" s="159"/>
    </row>
    <row r="302" spans="3:6">
      <c r="C302" s="145"/>
      <c r="D302" s="146"/>
      <c r="E302" s="158"/>
      <c r="F302" s="159"/>
    </row>
    <row r="303" spans="3:6">
      <c r="C303" s="145"/>
      <c r="D303" s="146"/>
      <c r="E303" s="158"/>
      <c r="F303" s="159"/>
    </row>
    <row r="304" spans="3:6">
      <c r="C304" s="145"/>
      <c r="D304" s="146"/>
      <c r="E304" s="158"/>
      <c r="F304" s="159"/>
    </row>
    <row r="305" spans="3:6">
      <c r="C305" s="145"/>
      <c r="D305" s="146"/>
      <c r="E305" s="158"/>
      <c r="F305" s="159"/>
    </row>
    <row r="306" spans="3:6">
      <c r="C306" s="145"/>
      <c r="D306" s="146"/>
      <c r="E306" s="158"/>
      <c r="F306" s="159"/>
    </row>
    <row r="307" spans="3:6">
      <c r="C307" s="145"/>
      <c r="D307" s="146"/>
      <c r="E307" s="158"/>
      <c r="F307" s="159"/>
    </row>
    <row r="308" spans="3:6">
      <c r="C308" s="145"/>
      <c r="D308" s="146"/>
      <c r="E308" s="158"/>
      <c r="F308" s="159"/>
    </row>
    <row r="309" spans="3:6">
      <c r="C309" s="145"/>
      <c r="D309" s="146"/>
      <c r="E309" s="158"/>
      <c r="F309" s="159"/>
    </row>
    <row r="310" spans="3:6">
      <c r="C310" s="145"/>
      <c r="D310" s="146"/>
      <c r="E310" s="158"/>
      <c r="F310" s="159"/>
    </row>
    <row r="311" spans="3:6">
      <c r="C311" s="145"/>
      <c r="D311" s="146"/>
      <c r="E311" s="158"/>
      <c r="F311" s="159"/>
    </row>
    <row r="312" spans="3:6">
      <c r="C312" s="145"/>
      <c r="D312" s="146"/>
      <c r="E312" s="158"/>
      <c r="F312" s="159"/>
    </row>
    <row r="313" spans="3:6">
      <c r="C313" s="145"/>
      <c r="D313" s="146"/>
      <c r="E313" s="158"/>
      <c r="F313" s="159"/>
    </row>
    <row r="314" spans="3:6">
      <c r="C314" s="145"/>
      <c r="D314" s="146"/>
      <c r="E314" s="158"/>
      <c r="F314" s="159"/>
    </row>
    <row r="315" spans="3:6">
      <c r="C315" s="145"/>
      <c r="D315" s="146"/>
      <c r="E315" s="158"/>
      <c r="F315" s="159"/>
    </row>
    <row r="316" spans="3:6">
      <c r="C316" s="145"/>
      <c r="D316" s="146"/>
      <c r="E316" s="158"/>
      <c r="F316" s="159"/>
    </row>
    <row r="317" spans="3:6">
      <c r="C317" s="145"/>
      <c r="D317" s="146"/>
      <c r="E317" s="158"/>
      <c r="F317" s="159"/>
    </row>
    <row r="318" spans="3:6">
      <c r="C318" s="145"/>
      <c r="D318" s="146"/>
      <c r="E318" s="158"/>
      <c r="F318" s="159"/>
    </row>
    <row r="319" spans="3:6">
      <c r="C319" s="145"/>
      <c r="D319" s="146"/>
      <c r="E319" s="158"/>
      <c r="F319" s="159"/>
    </row>
    <row r="320" spans="3:6">
      <c r="C320" s="145"/>
      <c r="D320" s="146"/>
      <c r="E320" s="158"/>
      <c r="F320" s="159"/>
    </row>
    <row r="321" spans="3:6">
      <c r="C321" s="145"/>
      <c r="D321" s="146"/>
      <c r="E321" s="158"/>
      <c r="F321" s="159"/>
    </row>
    <row r="322" spans="3:6">
      <c r="C322" s="145"/>
      <c r="D322" s="146"/>
      <c r="E322" s="158"/>
      <c r="F322" s="159"/>
    </row>
    <row r="323" spans="3:6">
      <c r="C323" s="162"/>
      <c r="D323" s="163"/>
      <c r="E323" s="160"/>
      <c r="F323" s="161"/>
    </row>
    <row r="324" spans="3:6" ht="48" customHeight="1">
      <c r="C324" s="79" t="s">
        <v>50</v>
      </c>
      <c r="D324" s="80"/>
      <c r="E324" s="80"/>
      <c r="F324" s="81"/>
    </row>
    <row r="325" spans="3:6" ht="19.5" customHeight="1">
      <c r="C325" s="82" t="s">
        <v>166</v>
      </c>
      <c r="D325" s="83"/>
      <c r="E325" s="83"/>
      <c r="F325" s="84"/>
    </row>
    <row r="326" spans="3:6">
      <c r="C326" s="32" t="s">
        <v>52</v>
      </c>
      <c r="D326" s="7" t="s">
        <v>53</v>
      </c>
      <c r="E326" s="8" t="s">
        <v>54</v>
      </c>
      <c r="F326" s="39" t="s">
        <v>55</v>
      </c>
    </row>
    <row r="327" spans="3:6">
      <c r="C327" s="40"/>
      <c r="D327" s="12"/>
      <c r="E327" s="25"/>
      <c r="F327" s="41"/>
    </row>
    <row r="328" spans="3:6">
      <c r="C328" s="42"/>
      <c r="D328" s="12"/>
      <c r="E328" s="25"/>
      <c r="F328" s="43"/>
    </row>
    <row r="329" spans="3:6">
      <c r="C329" s="40"/>
      <c r="D329" s="12"/>
      <c r="E329" s="25"/>
      <c r="F329" s="41"/>
    </row>
    <row r="330" spans="3:6">
      <c r="C330" s="42"/>
      <c r="D330" s="12"/>
      <c r="E330" s="25"/>
      <c r="F330" s="43"/>
    </row>
    <row r="331" spans="3:6">
      <c r="C331" s="40"/>
      <c r="D331" s="12"/>
      <c r="E331" s="25"/>
      <c r="F331" s="41"/>
    </row>
    <row r="332" spans="3:6">
      <c r="C332" s="42"/>
      <c r="D332" s="12"/>
      <c r="E332" s="25"/>
      <c r="F332" s="43"/>
    </row>
    <row r="333" spans="3:6">
      <c r="C333" s="40"/>
      <c r="D333" s="12"/>
      <c r="E333" s="25"/>
      <c r="F333" s="41"/>
    </row>
    <row r="334" spans="3:6">
      <c r="C334" s="42"/>
      <c r="D334" s="12"/>
      <c r="E334" s="25"/>
      <c r="F334" s="43"/>
    </row>
    <row r="335" spans="3:6">
      <c r="C335" s="40"/>
      <c r="D335" s="12"/>
      <c r="E335" s="25"/>
      <c r="F335" s="41"/>
    </row>
    <row r="336" spans="3:6">
      <c r="C336" s="40"/>
      <c r="D336" s="12"/>
      <c r="E336" s="25"/>
      <c r="F336" s="43"/>
    </row>
    <row r="337" spans="3:6" ht="15.75">
      <c r="C337" s="85" t="s">
        <v>56</v>
      </c>
      <c r="D337" s="86"/>
      <c r="E337" s="87"/>
      <c r="F337" s="88"/>
    </row>
    <row r="338" spans="3:6">
      <c r="C338" s="44" t="s">
        <v>57</v>
      </c>
      <c r="D338" s="16">
        <f>SUMIFS($D$327:$D$336,$E$327:$E$336, "Secured")</f>
        <v>0</v>
      </c>
      <c r="E338" s="89"/>
      <c r="F338" s="90"/>
    </row>
    <row r="339" spans="3:6">
      <c r="C339" s="44" t="s">
        <v>58</v>
      </c>
      <c r="D339" s="16">
        <f>SUMIFS($D$327:$D$336,$E$327:$E$336, "Anticipated")</f>
        <v>0</v>
      </c>
      <c r="E339" s="89"/>
      <c r="F339" s="90"/>
    </row>
    <row r="340" spans="3:6">
      <c r="C340" s="44" t="s">
        <v>59</v>
      </c>
      <c r="D340" s="16">
        <f>SUMIFS($D$327:$D$336,$E$327:$E$336, "Proposed")</f>
        <v>0</v>
      </c>
      <c r="E340" s="89"/>
      <c r="F340" s="90"/>
    </row>
    <row r="341" spans="3:6">
      <c r="C341" s="44" t="s">
        <v>167</v>
      </c>
      <c r="D341" s="16">
        <f>SUM(D338:D340)</f>
        <v>0</v>
      </c>
      <c r="E341" s="89"/>
      <c r="F341" s="90"/>
    </row>
    <row r="342" spans="3:6">
      <c r="C342" s="44" t="s">
        <v>168</v>
      </c>
      <c r="D342" s="16">
        <f>D7</f>
        <v>0</v>
      </c>
      <c r="E342" s="89"/>
      <c r="F342" s="90"/>
    </row>
    <row r="343" spans="3:6">
      <c r="C343" s="44" t="s">
        <v>62</v>
      </c>
      <c r="D343" s="78" t="str">
        <f>IFERROR(D341/D342,"-")</f>
        <v>-</v>
      </c>
      <c r="E343" s="89"/>
      <c r="F343" s="90"/>
    </row>
    <row r="344" spans="3:6">
      <c r="C344" s="93" t="s">
        <v>63</v>
      </c>
      <c r="D344" s="94"/>
      <c r="E344" s="89"/>
      <c r="F344" s="90"/>
    </row>
    <row r="345" spans="3:6">
      <c r="C345" s="95"/>
      <c r="D345" s="96"/>
      <c r="E345" s="91"/>
      <c r="F345" s="92"/>
    </row>
    <row r="346" spans="3:6" ht="15.75">
      <c r="C346" s="134" t="s">
        <v>64</v>
      </c>
      <c r="D346" s="80"/>
      <c r="E346" s="80"/>
      <c r="F346" s="112"/>
    </row>
    <row r="347" spans="3:6" ht="15.75">
      <c r="C347" s="85" t="s">
        <v>65</v>
      </c>
      <c r="D347" s="86"/>
      <c r="E347" s="87"/>
      <c r="F347" s="88"/>
    </row>
    <row r="348" spans="3:6">
      <c r="C348" s="32" t="s">
        <v>66</v>
      </c>
      <c r="D348" s="10">
        <f>D7</f>
        <v>0</v>
      </c>
      <c r="E348" s="89"/>
      <c r="F348" s="90"/>
    </row>
    <row r="349" spans="3:6">
      <c r="C349" s="34" t="s">
        <v>67</v>
      </c>
      <c r="D349" s="10">
        <f>D341</f>
        <v>0</v>
      </c>
      <c r="E349" s="89"/>
      <c r="F349" s="90"/>
    </row>
    <row r="350" spans="3:6" ht="15.75">
      <c r="C350" s="35" t="s">
        <v>68</v>
      </c>
      <c r="D350" s="3"/>
      <c r="E350" s="89"/>
      <c r="F350" s="90"/>
    </row>
    <row r="351" spans="3:6">
      <c r="C351" s="36" t="s">
        <v>69</v>
      </c>
      <c r="D351" s="17"/>
      <c r="E351" s="89"/>
      <c r="F351" s="90"/>
    </row>
    <row r="352" spans="3:6">
      <c r="C352" s="37" t="s">
        <v>70</v>
      </c>
      <c r="D352" s="17"/>
      <c r="E352" s="89"/>
      <c r="F352" s="90"/>
    </row>
    <row r="353" spans="3:6">
      <c r="C353" s="32" t="s">
        <v>71</v>
      </c>
      <c r="D353" s="13"/>
      <c r="E353" s="89"/>
      <c r="F353" s="90"/>
    </row>
    <row r="354" spans="3:6">
      <c r="C354" s="34" t="s">
        <v>72</v>
      </c>
      <c r="D354" s="9">
        <f>D353*DollarsPerKWH_Residential</f>
        <v>0</v>
      </c>
      <c r="E354" s="89"/>
      <c r="F354" s="90"/>
    </row>
    <row r="355" spans="3:6">
      <c r="C355" s="32" t="s">
        <v>73</v>
      </c>
      <c r="D355" s="13"/>
      <c r="E355" s="89"/>
      <c r="F355" s="90"/>
    </row>
    <row r="356" spans="3:6">
      <c r="C356" s="34" t="s">
        <v>74</v>
      </c>
      <c r="D356" s="9">
        <f>D355*DollarsPerTherm_Gas</f>
        <v>0</v>
      </c>
      <c r="E356" s="89"/>
      <c r="F356" s="90"/>
    </row>
    <row r="357" spans="3:6">
      <c r="C357" s="73" t="s">
        <v>75</v>
      </c>
      <c r="D357" s="13"/>
      <c r="E357" s="89"/>
      <c r="F357" s="90"/>
    </row>
    <row r="358" spans="3:6">
      <c r="C358" s="74" t="s">
        <v>76</v>
      </c>
      <c r="D358" s="9">
        <f>D357*DollarsPerGallon_Propane</f>
        <v>0</v>
      </c>
      <c r="E358" s="89"/>
      <c r="F358" s="90"/>
    </row>
    <row r="359" spans="3:6">
      <c r="C359" s="73" t="s">
        <v>77</v>
      </c>
      <c r="D359" s="13"/>
      <c r="E359" s="89"/>
      <c r="F359" s="90"/>
    </row>
    <row r="360" spans="3:6">
      <c r="C360" s="74" t="s">
        <v>78</v>
      </c>
      <c r="D360" s="9">
        <f>D359*DollarsPerGallon_Oil</f>
        <v>0</v>
      </c>
      <c r="E360" s="89"/>
      <c r="F360" s="90"/>
    </row>
    <row r="361" spans="3:6" ht="15.75">
      <c r="C361" s="35" t="s">
        <v>79</v>
      </c>
      <c r="D361" s="3"/>
      <c r="E361" s="89"/>
      <c r="F361" s="90"/>
    </row>
    <row r="362" spans="3:6">
      <c r="C362" s="32" t="s">
        <v>80</v>
      </c>
      <c r="D362" s="10">
        <f>D354+D356+D358+D360</f>
        <v>0</v>
      </c>
      <c r="E362" s="89"/>
      <c r="F362" s="90"/>
    </row>
    <row r="363" spans="3:6">
      <c r="C363" s="32" t="s">
        <v>81</v>
      </c>
      <c r="D363" s="75" t="str">
        <f>IFERROR(D7/D362,"-")</f>
        <v>-</v>
      </c>
      <c r="E363" s="154"/>
      <c r="F363" s="155"/>
    </row>
    <row r="364" spans="3:6" ht="32.25" customHeight="1">
      <c r="C364" s="152" t="s">
        <v>82</v>
      </c>
      <c r="D364" s="125"/>
      <c r="E364" s="125"/>
      <c r="F364" s="126"/>
    </row>
    <row r="365" spans="3:6">
      <c r="C365" s="127"/>
      <c r="D365" s="128"/>
      <c r="E365" s="128"/>
      <c r="F365" s="129"/>
    </row>
    <row r="366" spans="3:6">
      <c r="C366" s="130"/>
      <c r="D366" s="131"/>
      <c r="E366" s="131"/>
      <c r="F366" s="104"/>
    </row>
    <row r="367" spans="3:6">
      <c r="C367" s="130"/>
      <c r="D367" s="131"/>
      <c r="E367" s="131"/>
      <c r="F367" s="104"/>
    </row>
    <row r="368" spans="3:6">
      <c r="C368" s="130"/>
      <c r="D368" s="131"/>
      <c r="E368" s="131"/>
      <c r="F368" s="104"/>
    </row>
    <row r="369" spans="3:6">
      <c r="C369" s="130"/>
      <c r="D369" s="131"/>
      <c r="E369" s="131"/>
      <c r="F369" s="104"/>
    </row>
    <row r="370" spans="3:6">
      <c r="C370" s="130"/>
      <c r="D370" s="131"/>
      <c r="E370" s="131"/>
      <c r="F370" s="104"/>
    </row>
    <row r="371" spans="3:6">
      <c r="C371" s="130"/>
      <c r="D371" s="131"/>
      <c r="E371" s="131"/>
      <c r="F371" s="104"/>
    </row>
    <row r="372" spans="3:6">
      <c r="C372" s="130"/>
      <c r="D372" s="131"/>
      <c r="E372" s="131"/>
      <c r="F372" s="104"/>
    </row>
    <row r="373" spans="3:6">
      <c r="C373" s="130"/>
      <c r="D373" s="131"/>
      <c r="E373" s="131"/>
      <c r="F373" s="104"/>
    </row>
    <row r="374" spans="3:6">
      <c r="C374" s="130"/>
      <c r="D374" s="131"/>
      <c r="E374" s="131"/>
      <c r="F374" s="104"/>
    </row>
    <row r="375" spans="3:6">
      <c r="C375" s="130"/>
      <c r="D375" s="131"/>
      <c r="E375" s="131"/>
      <c r="F375" s="104"/>
    </row>
    <row r="376" spans="3:6">
      <c r="C376" s="130"/>
      <c r="D376" s="131"/>
      <c r="E376" s="131"/>
      <c r="F376" s="104"/>
    </row>
    <row r="377" spans="3:6">
      <c r="C377" s="130"/>
      <c r="D377" s="131"/>
      <c r="E377" s="131"/>
      <c r="F377" s="104"/>
    </row>
    <row r="378" spans="3:6">
      <c r="C378" s="130"/>
      <c r="D378" s="131"/>
      <c r="E378" s="131"/>
      <c r="F378" s="104"/>
    </row>
    <row r="379" spans="3:6">
      <c r="C379" s="130"/>
      <c r="D379" s="131"/>
      <c r="E379" s="131"/>
      <c r="F379" s="104"/>
    </row>
    <row r="380" spans="3:6">
      <c r="C380" s="130"/>
      <c r="D380" s="131"/>
      <c r="E380" s="131"/>
      <c r="F380" s="104"/>
    </row>
    <row r="381" spans="3:6">
      <c r="C381" s="130"/>
      <c r="D381" s="131"/>
      <c r="E381" s="131"/>
      <c r="F381" s="104"/>
    </row>
    <row r="382" spans="3:6">
      <c r="C382" s="130"/>
      <c r="D382" s="131"/>
      <c r="E382" s="131"/>
      <c r="F382" s="104"/>
    </row>
    <row r="383" spans="3:6">
      <c r="C383" s="130"/>
      <c r="D383" s="131"/>
      <c r="E383" s="131"/>
      <c r="F383" s="104"/>
    </row>
    <row r="384" spans="3:6">
      <c r="C384" s="130"/>
      <c r="D384" s="131"/>
      <c r="E384" s="131"/>
      <c r="F384" s="104"/>
    </row>
    <row r="385" spans="1:6">
      <c r="C385" s="130"/>
      <c r="D385" s="131"/>
      <c r="E385" s="131"/>
      <c r="F385" s="104"/>
    </row>
    <row r="386" spans="1:6">
      <c r="C386" s="130"/>
      <c r="D386" s="131"/>
      <c r="E386" s="131"/>
      <c r="F386" s="104"/>
    </row>
    <row r="387" spans="1:6">
      <c r="C387" s="132"/>
      <c r="D387" s="133"/>
      <c r="E387" s="133"/>
      <c r="F387" s="106"/>
    </row>
    <row r="388" spans="1:6" ht="15.75">
      <c r="C388" s="195" t="s">
        <v>83</v>
      </c>
      <c r="D388" s="196"/>
      <c r="E388" s="196"/>
      <c r="F388" s="197"/>
    </row>
    <row r="389" spans="1:6" ht="15.75">
      <c r="C389" s="85" t="s">
        <v>84</v>
      </c>
      <c r="D389" s="86"/>
      <c r="E389" s="198"/>
      <c r="F389" s="199"/>
    </row>
    <row r="390" spans="1:6">
      <c r="C390" s="32" t="s">
        <v>85</v>
      </c>
      <c r="D390" s="76">
        <f>D353*kgCO2ePerKWH</f>
        <v>0</v>
      </c>
      <c r="E390" s="198"/>
      <c r="F390" s="199"/>
    </row>
    <row r="391" spans="1:6">
      <c r="C391" s="32" t="s">
        <v>86</v>
      </c>
      <c r="D391" s="76">
        <f>D355*kgCO2ePerTherm_Gas</f>
        <v>0</v>
      </c>
      <c r="E391" s="198"/>
      <c r="F391" s="199"/>
    </row>
    <row r="392" spans="1:6">
      <c r="C392" s="32" t="s">
        <v>87</v>
      </c>
      <c r="D392" s="76">
        <f>D357*kgCO2ePerGallon_Propane</f>
        <v>0</v>
      </c>
      <c r="E392" s="198"/>
      <c r="F392" s="199"/>
    </row>
    <row r="393" spans="1:6">
      <c r="C393" s="32" t="s">
        <v>88</v>
      </c>
      <c r="D393" s="76">
        <f>D359*kgCO2ePerGallon_Oil</f>
        <v>0</v>
      </c>
      <c r="E393" s="198"/>
      <c r="F393" s="199"/>
    </row>
    <row r="394" spans="1:6">
      <c r="C394" s="46" t="s">
        <v>89</v>
      </c>
      <c r="D394" s="77" t="str">
        <f>IF($D$7=0, "-",SUM(D390:D393)/$D$7)</f>
        <v>-</v>
      </c>
      <c r="E394" s="198"/>
      <c r="F394" s="199"/>
    </row>
    <row r="395" spans="1:6" ht="15.75">
      <c r="A395" s="6"/>
      <c r="B395" t="s">
        <v>90</v>
      </c>
      <c r="C395" s="195" t="s">
        <v>91</v>
      </c>
      <c r="D395" s="196"/>
      <c r="E395" s="196"/>
      <c r="F395" s="197"/>
    </row>
    <row r="396" spans="1:6">
      <c r="A396" s="6"/>
      <c r="B396" t="s">
        <v>90</v>
      </c>
      <c r="C396" s="203" t="s">
        <v>92</v>
      </c>
      <c r="D396" s="204"/>
      <c r="E396" s="204"/>
      <c r="F396" s="205"/>
    </row>
    <row r="397" spans="1:6">
      <c r="A397" s="6"/>
      <c r="B397" t="s">
        <v>90</v>
      </c>
      <c r="C397" s="203"/>
      <c r="D397" s="204"/>
      <c r="E397" s="204"/>
      <c r="F397" s="205"/>
    </row>
    <row r="398" spans="1:6">
      <c r="A398" s="6"/>
      <c r="B398" t="s">
        <v>90</v>
      </c>
      <c r="C398" s="203"/>
      <c r="D398" s="204"/>
      <c r="E398" s="204"/>
      <c r="F398" s="205"/>
    </row>
    <row r="399" spans="1:6">
      <c r="A399" s="1"/>
      <c r="B399" t="s">
        <v>90</v>
      </c>
      <c r="C399" s="203"/>
      <c r="D399" s="204"/>
      <c r="E399" s="204"/>
      <c r="F399" s="205"/>
    </row>
    <row r="400" spans="1:6">
      <c r="A400" s="1"/>
      <c r="B400" t="s">
        <v>90</v>
      </c>
      <c r="C400" s="212" t="s">
        <v>93</v>
      </c>
      <c r="D400" s="213"/>
      <c r="E400" s="213"/>
      <c r="F400" s="214"/>
    </row>
    <row r="401" spans="1:6">
      <c r="A401" s="1"/>
      <c r="B401" t="s">
        <v>90</v>
      </c>
      <c r="C401" s="212"/>
      <c r="D401" s="213"/>
      <c r="E401" s="213"/>
      <c r="F401" s="214"/>
    </row>
    <row r="402" spans="1:6">
      <c r="A402" s="1"/>
      <c r="B402" t="s">
        <v>90</v>
      </c>
      <c r="C402" s="212"/>
      <c r="D402" s="213"/>
      <c r="E402" s="213"/>
      <c r="F402" s="214"/>
    </row>
    <row r="403" spans="1:6">
      <c r="A403" s="1"/>
      <c r="B403" t="s">
        <v>90</v>
      </c>
      <c r="C403" s="212"/>
      <c r="D403" s="213"/>
      <c r="E403" s="213"/>
      <c r="F403" s="214"/>
    </row>
    <row r="404" spans="1:6">
      <c r="A404" s="2"/>
      <c r="B404" t="s">
        <v>90</v>
      </c>
      <c r="C404" s="212"/>
      <c r="D404" s="213"/>
      <c r="E404" s="213"/>
      <c r="F404" s="214"/>
    </row>
    <row r="405" spans="1:6">
      <c r="A405" s="2"/>
      <c r="B405" t="s">
        <v>90</v>
      </c>
      <c r="C405" s="212" t="s">
        <v>94</v>
      </c>
      <c r="D405" s="213"/>
      <c r="E405" s="213"/>
      <c r="F405" s="214"/>
    </row>
    <row r="406" spans="1:6">
      <c r="A406" s="2"/>
      <c r="B406" t="s">
        <v>90</v>
      </c>
      <c r="C406" s="212"/>
      <c r="D406" s="213"/>
      <c r="E406" s="213"/>
      <c r="F406" s="214"/>
    </row>
    <row r="407" spans="1:6">
      <c r="A407" s="2"/>
      <c r="B407" t="s">
        <v>90</v>
      </c>
      <c r="C407" s="212"/>
      <c r="D407" s="213"/>
      <c r="E407" s="213"/>
      <c r="F407" s="214"/>
    </row>
    <row r="408" spans="1:6">
      <c r="A408" s="2"/>
      <c r="B408" t="s">
        <v>90</v>
      </c>
      <c r="C408" s="212"/>
      <c r="D408" s="213"/>
      <c r="E408" s="213"/>
      <c r="F408" s="214"/>
    </row>
    <row r="409" spans="1:6">
      <c r="A409" s="1"/>
      <c r="B409" t="s">
        <v>90</v>
      </c>
      <c r="C409" s="212" t="s">
        <v>95</v>
      </c>
      <c r="D409" s="213"/>
      <c r="E409" s="213"/>
      <c r="F409" s="214"/>
    </row>
    <row r="410" spans="1:6">
      <c r="A410" s="1"/>
      <c r="B410" t="s">
        <v>90</v>
      </c>
      <c r="C410" s="212" t="s">
        <v>96</v>
      </c>
      <c r="D410" s="213"/>
      <c r="E410" s="213"/>
      <c r="F410" s="214"/>
    </row>
    <row r="411" spans="1:6" ht="15.75" customHeight="1">
      <c r="C411" s="229" t="s">
        <v>97</v>
      </c>
      <c r="D411" s="230"/>
      <c r="E411" s="230"/>
      <c r="F411" s="231"/>
    </row>
    <row r="412" spans="1:6" ht="63">
      <c r="C412" s="28" t="s">
        <v>98</v>
      </c>
      <c r="D412" s="27" t="s">
        <v>99</v>
      </c>
      <c r="E412" s="27" t="s">
        <v>100</v>
      </c>
      <c r="F412" s="29" t="s">
        <v>101</v>
      </c>
    </row>
    <row r="413" spans="1:6" ht="18.75" customHeight="1">
      <c r="C413" s="177" t="s">
        <v>102</v>
      </c>
      <c r="D413" s="178"/>
      <c r="E413" s="178"/>
      <c r="F413" s="179"/>
    </row>
    <row r="414" spans="1:6" ht="45">
      <c r="C414" s="67" t="s">
        <v>103</v>
      </c>
      <c r="D414" s="70"/>
      <c r="E414" s="68" t="s">
        <v>104</v>
      </c>
      <c r="F414" s="30">
        <f>D414*4050</f>
        <v>0</v>
      </c>
    </row>
    <row r="415" spans="1:6">
      <c r="C415" s="177" t="s">
        <v>105</v>
      </c>
      <c r="D415" s="178"/>
      <c r="E415" s="178"/>
      <c r="F415" s="179"/>
    </row>
    <row r="416" spans="1:6" ht="30">
      <c r="C416" s="67" t="s">
        <v>106</v>
      </c>
      <c r="D416" s="70"/>
      <c r="E416" s="68" t="s">
        <v>107</v>
      </c>
      <c r="F416" s="30">
        <f>D416*1170</f>
        <v>0</v>
      </c>
    </row>
    <row r="417" spans="3:6" ht="30">
      <c r="C417" s="67" t="s">
        <v>108</v>
      </c>
      <c r="D417" s="70"/>
      <c r="E417" s="68" t="s">
        <v>109</v>
      </c>
      <c r="F417" s="30">
        <f>D417*425</f>
        <v>0</v>
      </c>
    </row>
    <row r="418" spans="3:6">
      <c r="C418" s="177" t="s">
        <v>110</v>
      </c>
      <c r="D418" s="178"/>
      <c r="E418" s="178"/>
      <c r="F418" s="179"/>
    </row>
    <row r="419" spans="3:6" ht="30">
      <c r="C419" s="67" t="s">
        <v>111</v>
      </c>
      <c r="D419" s="71"/>
      <c r="E419" s="69" t="s">
        <v>112</v>
      </c>
      <c r="F419" s="30">
        <f>D419*160</f>
        <v>0</v>
      </c>
    </row>
    <row r="420" spans="3:6" ht="30">
      <c r="C420" s="67" t="s">
        <v>113</v>
      </c>
      <c r="D420" s="72"/>
      <c r="E420" s="69" t="s">
        <v>114</v>
      </c>
      <c r="F420" s="30">
        <f>D420*100</f>
        <v>0</v>
      </c>
    </row>
    <row r="421" spans="3:6" ht="30">
      <c r="C421" s="67" t="s">
        <v>115</v>
      </c>
      <c r="D421" s="72"/>
      <c r="E421" s="69" t="s">
        <v>116</v>
      </c>
      <c r="F421" s="30">
        <f>D421*40</f>
        <v>0</v>
      </c>
    </row>
    <row r="422" spans="3:6" ht="30">
      <c r="C422" s="67" t="s">
        <v>117</v>
      </c>
      <c r="D422" s="72"/>
      <c r="E422" s="69" t="s">
        <v>118</v>
      </c>
      <c r="F422" s="30">
        <f>D422*45</f>
        <v>0</v>
      </c>
    </row>
    <row r="423" spans="3:6">
      <c r="C423" s="177" t="s">
        <v>119</v>
      </c>
      <c r="D423" s="178"/>
      <c r="E423" s="178"/>
      <c r="F423" s="179"/>
    </row>
    <row r="424" spans="3:6">
      <c r="C424" s="183" t="s">
        <v>120</v>
      </c>
      <c r="D424" s="184"/>
      <c r="E424" s="184"/>
      <c r="F424" s="185"/>
    </row>
    <row r="425" spans="3:6" ht="59.25" customHeight="1">
      <c r="C425" s="226" t="s">
        <v>121</v>
      </c>
      <c r="D425" s="227"/>
      <c r="E425" s="227"/>
      <c r="F425" s="228"/>
    </row>
  </sheetData>
  <sheetProtection formatRows="0"/>
  <protectedRanges>
    <protectedRange sqref="D7:D14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388:F388"/>
    <mergeCell ref="C389:D389"/>
    <mergeCell ref="E389:F394"/>
    <mergeCell ref="C346:F346"/>
    <mergeCell ref="C347:D347"/>
    <mergeCell ref="E347:F363"/>
    <mergeCell ref="C364:F364"/>
    <mergeCell ref="C365:F387"/>
    <mergeCell ref="C15:D20"/>
    <mergeCell ref="C2:F2"/>
    <mergeCell ref="C3:F3"/>
    <mergeCell ref="C4:F4"/>
    <mergeCell ref="C5:F5"/>
    <mergeCell ref="C6:D6"/>
    <mergeCell ref="E6:F7"/>
    <mergeCell ref="C8:F8"/>
    <mergeCell ref="E9:F9"/>
    <mergeCell ref="E10:F20"/>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261:F268"/>
    <mergeCell ref="C188:F188"/>
    <mergeCell ref="E189:F189"/>
    <mergeCell ref="C190:F190"/>
    <mergeCell ref="C191:F228"/>
    <mergeCell ref="C229:F229"/>
    <mergeCell ref="C230:F245"/>
    <mergeCell ref="C246:D246"/>
    <mergeCell ref="C249:F249"/>
    <mergeCell ref="C250:F259"/>
    <mergeCell ref="C260:F260"/>
    <mergeCell ref="E246:F246"/>
    <mergeCell ref="C337:D337"/>
    <mergeCell ref="E337:F345"/>
    <mergeCell ref="C344:D345"/>
    <mergeCell ref="C269:F269"/>
    <mergeCell ref="C270:D270"/>
    <mergeCell ref="C273:F273"/>
    <mergeCell ref="C274:F293"/>
    <mergeCell ref="C294:F294"/>
    <mergeCell ref="E295:F295"/>
    <mergeCell ref="E296:F323"/>
    <mergeCell ref="C301:D323"/>
    <mergeCell ref="C324:F324"/>
    <mergeCell ref="C325:F325"/>
    <mergeCell ref="E270:F270"/>
    <mergeCell ref="C411:F411"/>
    <mergeCell ref="C395:F395"/>
    <mergeCell ref="C396:F399"/>
    <mergeCell ref="C400:F404"/>
    <mergeCell ref="C405:F408"/>
    <mergeCell ref="C409:F409"/>
    <mergeCell ref="C410:F410"/>
    <mergeCell ref="C425:F425"/>
    <mergeCell ref="C413:F413"/>
    <mergeCell ref="C415:F415"/>
    <mergeCell ref="C418:F418"/>
    <mergeCell ref="C423:F423"/>
    <mergeCell ref="C424:F424"/>
  </mergeCells>
  <dataValidations count="6">
    <dataValidation allowBlank="1" showInputMessage="1" showErrorMessage="1" sqref="C21:F21 D353:D354" xr:uid="{D98CE822-17EB-4A67-84DF-50FEDF7BAD06}"/>
    <dataValidation type="list" allowBlank="1" showInputMessage="1" showErrorMessage="1" sqref="D189 D247:D248 D271:D272 D295:D296 D300 D10:D14 D351:D352" xr:uid="{F892AB89-A3CE-402A-83A1-E6D4CDD8577C}">
      <formula1>YesNo</formula1>
    </dataValidation>
    <dataValidation operator="greaterThanOrEqual" allowBlank="1" showInputMessage="1" showErrorMessage="1" sqref="C327:D336 F326:F336" xr:uid="{07616ADD-AA56-47EC-B353-9464CAA7150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1579867-34BB-412D-9E75-D727C7CEDDFD}"/>
    <dataValidation type="list" allowBlank="1" showInputMessage="1" showErrorMessage="1" sqref="F326" xr:uid="{CCA7D1E8-2EC7-46A9-BE93-4CFBEF92B8AF}">
      <formula1>Lever_Status</formula1>
    </dataValidation>
    <dataValidation type="list" operator="greaterThanOrEqual" allowBlank="1" showInputMessage="1" showErrorMessage="1" sqref="E327:E336" xr:uid="{969766DA-1396-41E1-8337-07AE855E1E2B}">
      <formula1>LeveragedStatus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49718-129A-4E9D-8CE1-EF3C9B53F4B6}">
  <sheetPr>
    <tabColor rgb="FFFFFF00"/>
  </sheetPr>
  <dimension ref="C2:F267"/>
  <sheetViews>
    <sheetView tabSelected="1" workbookViewId="0">
      <selection activeCell="C10" sqref="C10:F10"/>
    </sheetView>
  </sheetViews>
  <sheetFormatPr defaultRowHeight="15"/>
  <cols>
    <col min="2" max="2" width="0" hidden="1" customWidth="1"/>
    <col min="3" max="3" width="50.5703125" customWidth="1"/>
    <col min="4" max="4" width="24.42578125" customWidth="1"/>
    <col min="5" max="6" width="65" customWidth="1"/>
  </cols>
  <sheetData>
    <row r="2" spans="3:6">
      <c r="C2" s="261" t="s">
        <v>0</v>
      </c>
      <c r="D2" s="262"/>
      <c r="E2" s="262"/>
      <c r="F2" s="263"/>
    </row>
    <row r="3" spans="3:6">
      <c r="C3" s="264" t="s">
        <v>1</v>
      </c>
      <c r="D3" s="265"/>
      <c r="E3" s="265"/>
      <c r="F3" s="266"/>
    </row>
    <row r="4" spans="3:6">
      <c r="C4" s="270" t="s">
        <v>2</v>
      </c>
      <c r="D4" s="271"/>
      <c r="E4" s="271"/>
      <c r="F4" s="272"/>
    </row>
    <row r="5" spans="3:6" ht="15.75">
      <c r="C5" s="107" t="s">
        <v>3</v>
      </c>
      <c r="D5" s="108"/>
      <c r="E5" s="108"/>
      <c r="F5" s="109"/>
    </row>
    <row r="6" spans="3:6" ht="31.5" customHeight="1">
      <c r="C6" s="260" t="s">
        <v>169</v>
      </c>
      <c r="D6" s="110"/>
      <c r="E6" s="20"/>
      <c r="F6" s="57"/>
    </row>
    <row r="7" spans="3:6">
      <c r="C7" s="248" t="s">
        <v>170</v>
      </c>
      <c r="D7" s="249"/>
      <c r="E7" s="21"/>
      <c r="F7" s="33"/>
    </row>
    <row r="8" spans="3:6">
      <c r="C8" s="58" t="s">
        <v>171</v>
      </c>
      <c r="D8" s="254"/>
      <c r="E8" s="21"/>
      <c r="F8" s="33"/>
    </row>
    <row r="9" spans="3:6" ht="30.75">
      <c r="C9" s="257" t="s">
        <v>172</v>
      </c>
      <c r="D9" s="59"/>
      <c r="E9" s="258"/>
      <c r="F9" s="259"/>
    </row>
    <row r="10" spans="3:6" ht="34.5" customHeight="1">
      <c r="C10" s="111" t="s">
        <v>173</v>
      </c>
      <c r="D10" s="255"/>
      <c r="E10" s="255"/>
      <c r="F10" s="256"/>
    </row>
    <row r="11" spans="3:6" ht="31.5" customHeight="1">
      <c r="C11" s="252"/>
      <c r="D11" s="253"/>
      <c r="E11" s="250" t="s">
        <v>174</v>
      </c>
      <c r="F11" s="251"/>
    </row>
    <row r="12" spans="3:6">
      <c r="C12" s="44" t="s">
        <v>9</v>
      </c>
      <c r="D12" s="19"/>
      <c r="E12" s="101"/>
      <c r="F12" s="102"/>
    </row>
    <row r="13" spans="3:6">
      <c r="C13" s="44" t="s">
        <v>125</v>
      </c>
      <c r="D13" s="19"/>
      <c r="E13" s="103"/>
      <c r="F13" s="104"/>
    </row>
    <row r="14" spans="3:6">
      <c r="C14" s="44" t="s">
        <v>126</v>
      </c>
      <c r="D14" s="19"/>
      <c r="E14" s="103"/>
      <c r="F14" s="104"/>
    </row>
    <row r="15" spans="3:6">
      <c r="C15" s="44" t="s">
        <v>127</v>
      </c>
      <c r="D15" s="19"/>
      <c r="E15" s="103"/>
      <c r="F15" s="104"/>
    </row>
    <row r="16" spans="3:6">
      <c r="C16" s="44" t="s">
        <v>128</v>
      </c>
      <c r="D16" s="19"/>
      <c r="E16" s="103"/>
      <c r="F16" s="104"/>
    </row>
    <row r="17" spans="3:6">
      <c r="C17" s="44" t="s">
        <v>129</v>
      </c>
      <c r="D17" s="19"/>
      <c r="E17" s="103"/>
      <c r="F17" s="104"/>
    </row>
    <row r="18" spans="3:6">
      <c r="C18" s="44" t="s">
        <v>130</v>
      </c>
      <c r="D18" s="19"/>
      <c r="E18" s="103"/>
      <c r="F18" s="104"/>
    </row>
    <row r="19" spans="3:6">
      <c r="C19" s="44" t="s">
        <v>137</v>
      </c>
      <c r="D19" s="19"/>
      <c r="E19" s="103"/>
      <c r="F19" s="104"/>
    </row>
    <row r="20" spans="3:6">
      <c r="C20" s="44" t="s">
        <v>138</v>
      </c>
      <c r="D20" s="19"/>
      <c r="E20" s="103"/>
      <c r="F20" s="104"/>
    </row>
    <row r="21" spans="3:6">
      <c r="C21" s="44" t="s">
        <v>139</v>
      </c>
      <c r="D21" s="19"/>
      <c r="E21" s="103"/>
      <c r="F21" s="104"/>
    </row>
    <row r="22" spans="3:6">
      <c r="C22" s="44" t="s">
        <v>140</v>
      </c>
      <c r="D22" s="19"/>
      <c r="E22" s="103"/>
      <c r="F22" s="104"/>
    </row>
    <row r="23" spans="3:6">
      <c r="C23" s="44" t="s">
        <v>141</v>
      </c>
      <c r="D23" s="19"/>
      <c r="E23" s="103"/>
      <c r="F23" s="104"/>
    </row>
    <row r="24" spans="3:6">
      <c r="C24" s="44" t="s">
        <v>142</v>
      </c>
      <c r="D24" s="19"/>
      <c r="E24" s="103"/>
      <c r="F24" s="104"/>
    </row>
    <row r="25" spans="3:6">
      <c r="C25" s="44" t="s">
        <v>143</v>
      </c>
      <c r="D25" s="19"/>
      <c r="E25" s="103"/>
      <c r="F25" s="104"/>
    </row>
    <row r="26" spans="3:6">
      <c r="C26" s="44" t="s">
        <v>144</v>
      </c>
      <c r="D26" s="19"/>
      <c r="E26" s="103"/>
      <c r="F26" s="104"/>
    </row>
    <row r="27" spans="3:6">
      <c r="C27" s="44" t="s">
        <v>151</v>
      </c>
      <c r="D27" s="19"/>
      <c r="E27" s="103"/>
      <c r="F27" s="104"/>
    </row>
    <row r="28" spans="3:6">
      <c r="C28" s="44" t="s">
        <v>152</v>
      </c>
      <c r="D28" s="19"/>
      <c r="E28" s="103"/>
      <c r="F28" s="104"/>
    </row>
    <row r="29" spans="3:6">
      <c r="C29" s="44" t="s">
        <v>153</v>
      </c>
      <c r="D29" s="19"/>
      <c r="E29" s="103"/>
      <c r="F29" s="104"/>
    </row>
    <row r="30" spans="3:6">
      <c r="C30" s="44" t="s">
        <v>154</v>
      </c>
      <c r="D30" s="19"/>
      <c r="E30" s="103"/>
      <c r="F30" s="104"/>
    </row>
    <row r="31" spans="3:6">
      <c r="C31" s="44" t="s">
        <v>155</v>
      </c>
      <c r="D31" s="19"/>
      <c r="E31" s="103"/>
      <c r="F31" s="104"/>
    </row>
    <row r="32" spans="3:6">
      <c r="C32" s="44" t="s">
        <v>162</v>
      </c>
      <c r="D32" s="19"/>
      <c r="E32" s="103"/>
      <c r="F32" s="104"/>
    </row>
    <row r="33" spans="3:6">
      <c r="C33" s="44" t="s">
        <v>163</v>
      </c>
      <c r="D33" s="19"/>
      <c r="E33" s="103"/>
      <c r="F33" s="104"/>
    </row>
    <row r="34" spans="3:6">
      <c r="C34" s="44" t="s">
        <v>164</v>
      </c>
      <c r="D34" s="19"/>
      <c r="E34" s="103"/>
      <c r="F34" s="104"/>
    </row>
    <row r="35" spans="3:6">
      <c r="C35" s="48" t="s">
        <v>165</v>
      </c>
      <c r="D35" s="56"/>
      <c r="E35" s="105"/>
      <c r="F35" s="106"/>
    </row>
    <row r="36" spans="3:6" ht="18">
      <c r="C36" s="113" t="s">
        <v>175</v>
      </c>
      <c r="D36" s="114"/>
      <c r="E36" s="114"/>
      <c r="F36" s="115"/>
    </row>
    <row r="37" spans="3:6" ht="48.75" customHeight="1">
      <c r="C37" s="116" t="s">
        <v>176</v>
      </c>
      <c r="D37" s="117"/>
      <c r="E37" s="83"/>
      <c r="F37" s="118"/>
    </row>
    <row r="38" spans="3:6">
      <c r="C38" s="119"/>
      <c r="D38" s="120"/>
      <c r="E38" s="120"/>
      <c r="F38" s="121"/>
    </row>
    <row r="39" spans="3:6">
      <c r="C39" s="119"/>
      <c r="D39" s="120"/>
      <c r="E39" s="120"/>
      <c r="F39" s="121"/>
    </row>
    <row r="40" spans="3:6">
      <c r="C40" s="119"/>
      <c r="D40" s="120"/>
      <c r="E40" s="120"/>
      <c r="F40" s="121"/>
    </row>
    <row r="41" spans="3:6">
      <c r="C41" s="119"/>
      <c r="D41" s="120"/>
      <c r="E41" s="120"/>
      <c r="F41" s="121"/>
    </row>
    <row r="42" spans="3:6">
      <c r="C42" s="119"/>
      <c r="D42" s="120"/>
      <c r="E42" s="120"/>
      <c r="F42" s="121"/>
    </row>
    <row r="43" spans="3:6" ht="30.75" customHeight="1">
      <c r="C43" s="122" t="s">
        <v>177</v>
      </c>
      <c r="D43" s="83"/>
      <c r="E43" s="83"/>
      <c r="F43" s="118"/>
    </row>
    <row r="44" spans="3:6">
      <c r="C44" s="119"/>
      <c r="D44" s="120"/>
      <c r="E44" s="120"/>
      <c r="F44" s="121"/>
    </row>
    <row r="45" spans="3:6">
      <c r="C45" s="119"/>
      <c r="D45" s="120"/>
      <c r="E45" s="120"/>
      <c r="F45" s="121"/>
    </row>
    <row r="46" spans="3:6">
      <c r="C46" s="119"/>
      <c r="D46" s="120"/>
      <c r="E46" s="120"/>
      <c r="F46" s="121"/>
    </row>
    <row r="47" spans="3:6">
      <c r="C47" s="119"/>
      <c r="D47" s="120"/>
      <c r="E47" s="120"/>
      <c r="F47" s="121"/>
    </row>
    <row r="48" spans="3:6">
      <c r="C48" s="119"/>
      <c r="D48" s="120"/>
      <c r="E48" s="120"/>
      <c r="F48" s="121"/>
    </row>
    <row r="49" spans="3:6">
      <c r="C49" s="123" t="s">
        <v>178</v>
      </c>
      <c r="D49" s="83"/>
      <c r="E49" s="83"/>
      <c r="F49" s="118"/>
    </row>
    <row r="50" spans="3:6">
      <c r="C50" s="119"/>
      <c r="D50" s="120"/>
      <c r="E50" s="120"/>
      <c r="F50" s="121"/>
    </row>
    <row r="51" spans="3:6">
      <c r="C51" s="119"/>
      <c r="D51" s="120"/>
      <c r="E51" s="120"/>
      <c r="F51" s="121"/>
    </row>
    <row r="52" spans="3:6" ht="34.5" customHeight="1">
      <c r="C52" s="124" t="s">
        <v>179</v>
      </c>
      <c r="D52" s="125"/>
      <c r="E52" s="125"/>
      <c r="F52" s="126"/>
    </row>
    <row r="53" spans="3:6">
      <c r="C53" s="127"/>
      <c r="D53" s="128"/>
      <c r="E53" s="128"/>
      <c r="F53" s="129"/>
    </row>
    <row r="54" spans="3:6">
      <c r="C54" s="130"/>
      <c r="D54" s="131"/>
      <c r="E54" s="131"/>
      <c r="F54" s="104"/>
    </row>
    <row r="55" spans="3:6">
      <c r="C55" s="130"/>
      <c r="D55" s="131"/>
      <c r="E55" s="131"/>
      <c r="F55" s="104"/>
    </row>
    <row r="56" spans="3:6">
      <c r="C56" s="130"/>
      <c r="D56" s="131"/>
      <c r="E56" s="131"/>
      <c r="F56" s="104"/>
    </row>
    <row r="57" spans="3:6">
      <c r="C57" s="130"/>
      <c r="D57" s="131"/>
      <c r="E57" s="131"/>
      <c r="F57" s="104"/>
    </row>
    <row r="58" spans="3:6">
      <c r="C58" s="130"/>
      <c r="D58" s="131"/>
      <c r="E58" s="131"/>
      <c r="F58" s="104"/>
    </row>
    <row r="59" spans="3:6">
      <c r="C59" s="130"/>
      <c r="D59" s="131"/>
      <c r="E59" s="131"/>
      <c r="F59" s="104"/>
    </row>
    <row r="60" spans="3:6">
      <c r="C60" s="130"/>
      <c r="D60" s="131"/>
      <c r="E60" s="131"/>
      <c r="F60" s="104"/>
    </row>
    <row r="61" spans="3:6">
      <c r="C61" s="130"/>
      <c r="D61" s="131"/>
      <c r="E61" s="131"/>
      <c r="F61" s="104"/>
    </row>
    <row r="62" spans="3:6">
      <c r="C62" s="130"/>
      <c r="D62" s="131"/>
      <c r="E62" s="131"/>
      <c r="F62" s="104"/>
    </row>
    <row r="63" spans="3:6">
      <c r="C63" s="130"/>
      <c r="D63" s="131"/>
      <c r="E63" s="131"/>
      <c r="F63" s="104"/>
    </row>
    <row r="64" spans="3:6">
      <c r="C64" s="130"/>
      <c r="D64" s="131"/>
      <c r="E64" s="131"/>
      <c r="F64" s="104"/>
    </row>
    <row r="65" spans="3:6">
      <c r="C65" s="130"/>
      <c r="D65" s="131"/>
      <c r="E65" s="131"/>
      <c r="F65" s="104"/>
    </row>
    <row r="66" spans="3:6">
      <c r="C66" s="130"/>
      <c r="D66" s="131"/>
      <c r="E66" s="131"/>
      <c r="F66" s="104"/>
    </row>
    <row r="67" spans="3:6">
      <c r="C67" s="130"/>
      <c r="D67" s="131"/>
      <c r="E67" s="131"/>
      <c r="F67" s="104"/>
    </row>
    <row r="68" spans="3:6">
      <c r="C68" s="130"/>
      <c r="D68" s="131"/>
      <c r="E68" s="131"/>
      <c r="F68" s="104"/>
    </row>
    <row r="69" spans="3:6">
      <c r="C69" s="130"/>
      <c r="D69" s="131"/>
      <c r="E69" s="131"/>
      <c r="F69" s="104"/>
    </row>
    <row r="70" spans="3:6">
      <c r="C70" s="130"/>
      <c r="D70" s="131"/>
      <c r="E70" s="131"/>
      <c r="F70" s="104"/>
    </row>
    <row r="71" spans="3:6">
      <c r="C71" s="130"/>
      <c r="D71" s="131"/>
      <c r="E71" s="131"/>
      <c r="F71" s="104"/>
    </row>
    <row r="72" spans="3:6">
      <c r="C72" s="130"/>
      <c r="D72" s="131"/>
      <c r="E72" s="131"/>
      <c r="F72" s="104"/>
    </row>
    <row r="73" spans="3:6">
      <c r="C73" s="130"/>
      <c r="D73" s="131"/>
      <c r="E73" s="131"/>
      <c r="F73" s="104"/>
    </row>
    <row r="74" spans="3:6">
      <c r="C74" s="130"/>
      <c r="D74" s="131"/>
      <c r="E74" s="131"/>
      <c r="F74" s="104"/>
    </row>
    <row r="75" spans="3:6">
      <c r="C75" s="130"/>
      <c r="D75" s="131"/>
      <c r="E75" s="131"/>
      <c r="F75" s="104"/>
    </row>
    <row r="76" spans="3:6">
      <c r="C76" s="130"/>
      <c r="D76" s="131"/>
      <c r="E76" s="131"/>
      <c r="F76" s="104"/>
    </row>
    <row r="77" spans="3:6">
      <c r="C77" s="130"/>
      <c r="D77" s="131"/>
      <c r="E77" s="131"/>
      <c r="F77" s="104"/>
    </row>
    <row r="78" spans="3:6">
      <c r="C78" s="130"/>
      <c r="D78" s="131"/>
      <c r="E78" s="131"/>
      <c r="F78" s="104"/>
    </row>
    <row r="79" spans="3:6">
      <c r="C79" s="130"/>
      <c r="D79" s="131"/>
      <c r="E79" s="131"/>
      <c r="F79" s="104"/>
    </row>
    <row r="80" spans="3:6">
      <c r="C80" s="130"/>
      <c r="D80" s="131"/>
      <c r="E80" s="131"/>
      <c r="F80" s="104"/>
    </row>
    <row r="81" spans="3:6">
      <c r="C81" s="130"/>
      <c r="D81" s="131"/>
      <c r="E81" s="131"/>
      <c r="F81" s="104"/>
    </row>
    <row r="82" spans="3:6">
      <c r="C82" s="132"/>
      <c r="D82" s="133"/>
      <c r="E82" s="133"/>
      <c r="F82" s="106"/>
    </row>
    <row r="83" spans="3:6" ht="15.75">
      <c r="C83" s="134" t="s">
        <v>14</v>
      </c>
      <c r="D83" s="80"/>
      <c r="E83" s="80"/>
      <c r="F83" s="112"/>
    </row>
    <row r="84" spans="3:6" ht="31.5" customHeight="1">
      <c r="C84" s="135" t="s">
        <v>15</v>
      </c>
      <c r="D84" s="136"/>
      <c r="E84" s="137" t="s">
        <v>16</v>
      </c>
      <c r="F84" s="126"/>
    </row>
    <row r="85" spans="3:6">
      <c r="C85" s="32" t="s">
        <v>17</v>
      </c>
      <c r="D85" s="4" t="s">
        <v>18</v>
      </c>
      <c r="E85" s="138"/>
      <c r="F85" s="129"/>
    </row>
    <row r="86" spans="3:6">
      <c r="C86" s="44" t="s">
        <v>19</v>
      </c>
      <c r="D86" s="51"/>
      <c r="E86" s="139"/>
      <c r="F86" s="104"/>
    </row>
    <row r="87" spans="3:6">
      <c r="C87" s="44" t="s">
        <v>180</v>
      </c>
      <c r="D87" s="51"/>
      <c r="E87" s="139"/>
      <c r="F87" s="104"/>
    </row>
    <row r="88" spans="3:6">
      <c r="C88" s="44" t="s">
        <v>181</v>
      </c>
      <c r="D88" s="51"/>
      <c r="E88" s="139"/>
      <c r="F88" s="104"/>
    </row>
    <row r="89" spans="3:6">
      <c r="C89" s="44" t="s">
        <v>182</v>
      </c>
      <c r="D89" s="51"/>
      <c r="E89" s="139"/>
      <c r="F89" s="104"/>
    </row>
    <row r="90" spans="3:6">
      <c r="C90" s="44" t="s">
        <v>23</v>
      </c>
      <c r="D90" s="51"/>
      <c r="E90" s="139"/>
      <c r="F90" s="104"/>
    </row>
    <row r="91" spans="3:6">
      <c r="C91" s="141" t="s">
        <v>24</v>
      </c>
      <c r="D91" s="142"/>
      <c r="E91" s="139"/>
      <c r="F91" s="104"/>
    </row>
    <row r="92" spans="3:6">
      <c r="C92" s="143"/>
      <c r="D92" s="144"/>
      <c r="E92" s="139"/>
      <c r="F92" s="104"/>
    </row>
    <row r="93" spans="3:6">
      <c r="C93" s="143"/>
      <c r="D93" s="144"/>
      <c r="E93" s="139"/>
      <c r="F93" s="104"/>
    </row>
    <row r="94" spans="3:6">
      <c r="C94" s="143"/>
      <c r="D94" s="144"/>
      <c r="E94" s="139"/>
      <c r="F94" s="104"/>
    </row>
    <row r="95" spans="3:6">
      <c r="C95" s="143"/>
      <c r="D95" s="144"/>
      <c r="E95" s="139"/>
      <c r="F95" s="104"/>
    </row>
    <row r="96" spans="3:6">
      <c r="C96" s="145"/>
      <c r="D96" s="146"/>
      <c r="E96" s="139"/>
      <c r="F96" s="104"/>
    </row>
    <row r="97" spans="3:6">
      <c r="C97" s="145"/>
      <c r="D97" s="146"/>
      <c r="E97" s="139"/>
      <c r="F97" s="104"/>
    </row>
    <row r="98" spans="3:6">
      <c r="C98" s="145"/>
      <c r="D98" s="146"/>
      <c r="E98" s="139"/>
      <c r="F98" s="104"/>
    </row>
    <row r="99" spans="3:6">
      <c r="C99" s="145"/>
      <c r="D99" s="146"/>
      <c r="E99" s="139"/>
      <c r="F99" s="104"/>
    </row>
    <row r="100" spans="3:6">
      <c r="C100" s="145"/>
      <c r="D100" s="146"/>
      <c r="E100" s="139"/>
      <c r="F100" s="104"/>
    </row>
    <row r="101" spans="3:6">
      <c r="C101" s="145"/>
      <c r="D101" s="146"/>
      <c r="E101" s="139"/>
      <c r="F101" s="104"/>
    </row>
    <row r="102" spans="3:6">
      <c r="C102" s="145"/>
      <c r="D102" s="146"/>
      <c r="E102" s="139"/>
      <c r="F102" s="104"/>
    </row>
    <row r="103" spans="3:6">
      <c r="C103" s="145"/>
      <c r="D103" s="146"/>
      <c r="E103" s="139"/>
      <c r="F103" s="104"/>
    </row>
    <row r="104" spans="3:6">
      <c r="C104" s="145"/>
      <c r="D104" s="146"/>
      <c r="E104" s="139"/>
      <c r="F104" s="104"/>
    </row>
    <row r="105" spans="3:6">
      <c r="C105" s="147"/>
      <c r="D105" s="148"/>
      <c r="E105" s="140"/>
      <c r="F105" s="106"/>
    </row>
    <row r="106" spans="3:6" ht="33" customHeight="1">
      <c r="C106" s="242" t="s">
        <v>183</v>
      </c>
      <c r="D106" s="196"/>
      <c r="E106" s="196"/>
      <c r="F106" s="197"/>
    </row>
    <row r="107" spans="3:6" ht="31.5" customHeight="1">
      <c r="C107" s="53" t="s">
        <v>184</v>
      </c>
      <c r="D107" s="18"/>
      <c r="E107" s="5" t="s">
        <v>185</v>
      </c>
      <c r="F107" s="52"/>
    </row>
    <row r="108" spans="3:6" ht="45.75">
      <c r="C108" s="53" t="s">
        <v>186</v>
      </c>
      <c r="D108" s="18"/>
      <c r="E108" s="246"/>
      <c r="F108" s="247"/>
    </row>
    <row r="109" spans="3:6" ht="30.75">
      <c r="C109" s="66" t="s">
        <v>187</v>
      </c>
      <c r="D109" s="18"/>
      <c r="E109" s="5" t="s">
        <v>188</v>
      </c>
      <c r="F109" s="52"/>
    </row>
    <row r="110" spans="3:6" ht="45.75">
      <c r="C110" s="66" t="s">
        <v>189</v>
      </c>
      <c r="D110" s="18"/>
      <c r="E110" s="5" t="s">
        <v>188</v>
      </c>
      <c r="F110" s="52"/>
    </row>
    <row r="111" spans="3:6" ht="30">
      <c r="C111" s="53" t="s">
        <v>190</v>
      </c>
      <c r="D111" s="18"/>
      <c r="E111" s="240"/>
      <c r="F111" s="90"/>
    </row>
    <row r="112" spans="3:6" ht="30">
      <c r="C112" s="53" t="s">
        <v>191</v>
      </c>
      <c r="D112" s="18"/>
      <c r="E112" s="240"/>
      <c r="F112" s="90"/>
    </row>
    <row r="113" spans="3:6" ht="30.75">
      <c r="C113" s="54" t="s">
        <v>192</v>
      </c>
      <c r="D113" s="55"/>
      <c r="E113" s="241"/>
      <c r="F113" s="92"/>
    </row>
    <row r="114" spans="3:6" ht="79.5" customHeight="1">
      <c r="C114" s="111" t="s">
        <v>193</v>
      </c>
      <c r="D114" s="80"/>
      <c r="E114" s="80"/>
      <c r="F114" s="112"/>
    </row>
    <row r="115" spans="3:6">
      <c r="C115" s="123" t="s">
        <v>194</v>
      </c>
      <c r="D115" s="238"/>
      <c r="E115" s="238"/>
      <c r="F115" s="239"/>
    </row>
    <row r="116" spans="3:6">
      <c r="C116" s="234" t="s">
        <v>195</v>
      </c>
      <c r="D116" s="120"/>
      <c r="E116" s="120"/>
      <c r="F116" s="121"/>
    </row>
    <row r="117" spans="3:6">
      <c r="C117" s="119"/>
      <c r="D117" s="120"/>
      <c r="E117" s="120"/>
      <c r="F117" s="121"/>
    </row>
    <row r="118" spans="3:6">
      <c r="C118" s="119"/>
      <c r="D118" s="120"/>
      <c r="E118" s="120"/>
      <c r="F118" s="121"/>
    </row>
    <row r="119" spans="3:6">
      <c r="C119" s="119"/>
      <c r="D119" s="120"/>
      <c r="E119" s="120"/>
      <c r="F119" s="121"/>
    </row>
    <row r="120" spans="3:6">
      <c r="C120" s="119"/>
      <c r="D120" s="120"/>
      <c r="E120" s="120"/>
      <c r="F120" s="121"/>
    </row>
    <row r="121" spans="3:6">
      <c r="C121" s="119"/>
      <c r="D121" s="120"/>
      <c r="E121" s="120"/>
      <c r="F121" s="121"/>
    </row>
    <row r="122" spans="3:6">
      <c r="C122" s="123" t="s">
        <v>196</v>
      </c>
      <c r="D122" s="238"/>
      <c r="E122" s="238"/>
      <c r="F122" s="239"/>
    </row>
    <row r="123" spans="3:6">
      <c r="C123" s="234" t="s">
        <v>197</v>
      </c>
      <c r="D123" s="120"/>
      <c r="E123" s="120"/>
      <c r="F123" s="121"/>
    </row>
    <row r="124" spans="3:6">
      <c r="C124" s="119"/>
      <c r="D124" s="120"/>
      <c r="E124" s="120"/>
      <c r="F124" s="121"/>
    </row>
    <row r="125" spans="3:6">
      <c r="C125" s="119"/>
      <c r="D125" s="120"/>
      <c r="E125" s="120"/>
      <c r="F125" s="121"/>
    </row>
    <row r="126" spans="3:6">
      <c r="C126" s="119"/>
      <c r="D126" s="120"/>
      <c r="E126" s="120"/>
      <c r="F126" s="121"/>
    </row>
    <row r="127" spans="3:6">
      <c r="C127" s="119"/>
      <c r="D127" s="120"/>
      <c r="E127" s="120"/>
      <c r="F127" s="121"/>
    </row>
    <row r="128" spans="3:6">
      <c r="C128" s="119"/>
      <c r="D128" s="120"/>
      <c r="E128" s="120"/>
      <c r="F128" s="121"/>
    </row>
    <row r="129" spans="3:6">
      <c r="C129" s="123" t="s">
        <v>198</v>
      </c>
      <c r="D129" s="238"/>
      <c r="E129" s="238"/>
      <c r="F129" s="239"/>
    </row>
    <row r="130" spans="3:6">
      <c r="C130" s="234" t="s">
        <v>199</v>
      </c>
      <c r="D130" s="120"/>
      <c r="E130" s="120"/>
      <c r="F130" s="121"/>
    </row>
    <row r="131" spans="3:6">
      <c r="C131" s="119"/>
      <c r="D131" s="120"/>
      <c r="E131" s="120"/>
      <c r="F131" s="121"/>
    </row>
    <row r="132" spans="3:6">
      <c r="C132" s="119"/>
      <c r="D132" s="120"/>
      <c r="E132" s="120"/>
      <c r="F132" s="121"/>
    </row>
    <row r="133" spans="3:6">
      <c r="C133" s="119"/>
      <c r="D133" s="120"/>
      <c r="E133" s="120"/>
      <c r="F133" s="121"/>
    </row>
    <row r="134" spans="3:6">
      <c r="C134" s="119"/>
      <c r="D134" s="120"/>
      <c r="E134" s="120"/>
      <c r="F134" s="121"/>
    </row>
    <row r="135" spans="3:6">
      <c r="C135" s="235"/>
      <c r="D135" s="236"/>
      <c r="E135" s="236"/>
      <c r="F135" s="237"/>
    </row>
    <row r="136" spans="3:6">
      <c r="C136" s="123" t="s">
        <v>200</v>
      </c>
      <c r="D136" s="238"/>
      <c r="E136" s="238"/>
      <c r="F136" s="239"/>
    </row>
    <row r="137" spans="3:6">
      <c r="C137" s="234" t="s">
        <v>201</v>
      </c>
      <c r="D137" s="120"/>
      <c r="E137" s="120"/>
      <c r="F137" s="121"/>
    </row>
    <row r="138" spans="3:6">
      <c r="C138" s="119"/>
      <c r="D138" s="120"/>
      <c r="E138" s="120"/>
      <c r="F138" s="121"/>
    </row>
    <row r="139" spans="3:6">
      <c r="C139" s="119"/>
      <c r="D139" s="120"/>
      <c r="E139" s="120"/>
      <c r="F139" s="121"/>
    </row>
    <row r="140" spans="3:6">
      <c r="C140" s="119"/>
      <c r="D140" s="120"/>
      <c r="E140" s="120"/>
      <c r="F140" s="121"/>
    </row>
    <row r="141" spans="3:6">
      <c r="C141" s="119"/>
      <c r="D141" s="120"/>
      <c r="E141" s="120"/>
      <c r="F141" s="121"/>
    </row>
    <row r="142" spans="3:6">
      <c r="C142" s="235"/>
      <c r="D142" s="236"/>
      <c r="E142" s="236"/>
      <c r="F142" s="237"/>
    </row>
    <row r="143" spans="3:6" ht="15.75">
      <c r="C143" s="134" t="s">
        <v>28</v>
      </c>
      <c r="D143" s="80"/>
      <c r="E143" s="80"/>
      <c r="F143" s="112"/>
    </row>
    <row r="144" spans="3:6" ht="67.5" customHeight="1">
      <c r="C144" s="124" t="s">
        <v>202</v>
      </c>
      <c r="D144" s="125"/>
      <c r="E144" s="125"/>
      <c r="F144" s="126"/>
    </row>
    <row r="145" spans="3:6">
      <c r="C145" s="127"/>
      <c r="D145" s="128"/>
      <c r="E145" s="128"/>
      <c r="F145" s="129"/>
    </row>
    <row r="146" spans="3:6">
      <c r="C146" s="130"/>
      <c r="D146" s="131"/>
      <c r="E146" s="131"/>
      <c r="F146" s="104"/>
    </row>
    <row r="147" spans="3:6">
      <c r="C147" s="130"/>
      <c r="D147" s="131"/>
      <c r="E147" s="131"/>
      <c r="F147" s="104"/>
    </row>
    <row r="148" spans="3:6">
      <c r="C148" s="130"/>
      <c r="D148" s="131"/>
      <c r="E148" s="131"/>
      <c r="F148" s="104"/>
    </row>
    <row r="149" spans="3:6">
      <c r="C149" s="130"/>
      <c r="D149" s="131"/>
      <c r="E149" s="131"/>
      <c r="F149" s="104"/>
    </row>
    <row r="150" spans="3:6">
      <c r="C150" s="130"/>
      <c r="D150" s="131"/>
      <c r="E150" s="131"/>
      <c r="F150" s="104"/>
    </row>
    <row r="151" spans="3:6">
      <c r="C151" s="130"/>
      <c r="D151" s="131"/>
      <c r="E151" s="131"/>
      <c r="F151" s="104"/>
    </row>
    <row r="152" spans="3:6">
      <c r="C152" s="130"/>
      <c r="D152" s="131"/>
      <c r="E152" s="131"/>
      <c r="F152" s="104"/>
    </row>
    <row r="153" spans="3:6">
      <c r="C153" s="130"/>
      <c r="D153" s="131"/>
      <c r="E153" s="131"/>
      <c r="F153" s="104"/>
    </row>
    <row r="154" spans="3:6">
      <c r="C154" s="130"/>
      <c r="D154" s="131"/>
      <c r="E154" s="131"/>
      <c r="F154" s="104"/>
    </row>
    <row r="155" spans="3:6">
      <c r="C155" s="130"/>
      <c r="D155" s="131"/>
      <c r="E155" s="131"/>
      <c r="F155" s="104"/>
    </row>
    <row r="156" spans="3:6">
      <c r="C156" s="130"/>
      <c r="D156" s="131"/>
      <c r="E156" s="131"/>
      <c r="F156" s="104"/>
    </row>
    <row r="157" spans="3:6">
      <c r="C157" s="130"/>
      <c r="D157" s="131"/>
      <c r="E157" s="131"/>
      <c r="F157" s="104"/>
    </row>
    <row r="158" spans="3:6">
      <c r="C158" s="130"/>
      <c r="D158" s="131"/>
      <c r="E158" s="131"/>
      <c r="F158" s="104"/>
    </row>
    <row r="159" spans="3:6">
      <c r="C159" s="130"/>
      <c r="D159" s="131"/>
      <c r="E159" s="131"/>
      <c r="F159" s="104"/>
    </row>
    <row r="160" spans="3:6">
      <c r="C160" s="149"/>
      <c r="D160" s="150"/>
      <c r="E160" s="150"/>
      <c r="F160" s="151"/>
    </row>
    <row r="161" spans="3:6">
      <c r="C161" s="152" t="s">
        <v>32</v>
      </c>
      <c r="D161" s="153"/>
      <c r="E161" s="87"/>
      <c r="F161" s="88"/>
    </row>
    <row r="162" spans="3:6">
      <c r="C162" s="32" t="s">
        <v>33</v>
      </c>
      <c r="D162" s="17"/>
      <c r="E162" s="89"/>
      <c r="F162" s="90"/>
    </row>
    <row r="163" spans="3:6">
      <c r="C163" s="32" t="s">
        <v>34</v>
      </c>
      <c r="D163" s="17"/>
      <c r="E163" s="154"/>
      <c r="F163" s="155"/>
    </row>
    <row r="164" spans="3:6" ht="33.75" customHeight="1">
      <c r="C164" s="152" t="s">
        <v>35</v>
      </c>
      <c r="D164" s="125"/>
      <c r="E164" s="125"/>
      <c r="F164" s="126"/>
    </row>
    <row r="165" spans="3:6">
      <c r="C165" s="127"/>
      <c r="D165" s="128"/>
      <c r="E165" s="128"/>
      <c r="F165" s="129"/>
    </row>
    <row r="166" spans="3:6">
      <c r="C166" s="130"/>
      <c r="D166" s="131"/>
      <c r="E166" s="131"/>
      <c r="F166" s="104"/>
    </row>
    <row r="167" spans="3:6">
      <c r="C167" s="130"/>
      <c r="D167" s="131"/>
      <c r="E167" s="131"/>
      <c r="F167" s="104"/>
    </row>
    <row r="168" spans="3:6">
      <c r="C168" s="130"/>
      <c r="D168" s="131"/>
      <c r="E168" s="131"/>
      <c r="F168" s="104"/>
    </row>
    <row r="169" spans="3:6">
      <c r="C169" s="130"/>
      <c r="D169" s="131"/>
      <c r="E169" s="131"/>
      <c r="F169" s="104"/>
    </row>
    <row r="170" spans="3:6">
      <c r="C170" s="130"/>
      <c r="D170" s="131"/>
      <c r="E170" s="131"/>
      <c r="F170" s="104"/>
    </row>
    <row r="171" spans="3:6">
      <c r="C171" s="130"/>
      <c r="D171" s="131"/>
      <c r="E171" s="131"/>
      <c r="F171" s="104"/>
    </row>
    <row r="172" spans="3:6">
      <c r="C172" s="130"/>
      <c r="D172" s="131"/>
      <c r="E172" s="131"/>
      <c r="F172" s="104"/>
    </row>
    <row r="173" spans="3:6">
      <c r="C173" s="130"/>
      <c r="D173" s="131"/>
      <c r="E173" s="131"/>
      <c r="F173" s="104"/>
    </row>
    <row r="174" spans="3:6">
      <c r="C174" s="149"/>
      <c r="D174" s="150"/>
      <c r="E174" s="150"/>
      <c r="F174" s="151"/>
    </row>
    <row r="175" spans="3:6" ht="63" customHeight="1">
      <c r="C175" s="124" t="s">
        <v>203</v>
      </c>
      <c r="D175" s="125"/>
      <c r="E175" s="125"/>
      <c r="F175" s="126"/>
    </row>
    <row r="176" spans="3:6">
      <c r="C176" s="127"/>
      <c r="D176" s="128"/>
      <c r="E176" s="128"/>
      <c r="F176" s="129"/>
    </row>
    <row r="177" spans="3:6">
      <c r="C177" s="130"/>
      <c r="D177" s="131"/>
      <c r="E177" s="131"/>
      <c r="F177" s="104"/>
    </row>
    <row r="178" spans="3:6">
      <c r="C178" s="130"/>
      <c r="D178" s="131"/>
      <c r="E178" s="131"/>
      <c r="F178" s="104"/>
    </row>
    <row r="179" spans="3:6">
      <c r="C179" s="130"/>
      <c r="D179" s="131"/>
      <c r="E179" s="131"/>
      <c r="F179" s="104"/>
    </row>
    <row r="180" spans="3:6">
      <c r="C180" s="130"/>
      <c r="D180" s="131"/>
      <c r="E180" s="131"/>
      <c r="F180" s="104"/>
    </row>
    <row r="181" spans="3:6">
      <c r="C181" s="130"/>
      <c r="D181" s="131"/>
      <c r="E181" s="131"/>
      <c r="F181" s="104"/>
    </row>
    <row r="182" spans="3:6">
      <c r="C182" s="130"/>
      <c r="D182" s="131"/>
      <c r="E182" s="131"/>
      <c r="F182" s="104"/>
    </row>
    <row r="183" spans="3:6">
      <c r="C183" s="132"/>
      <c r="D183" s="133"/>
      <c r="E183" s="133"/>
      <c r="F183" s="106"/>
    </row>
    <row r="184" spans="3:6" ht="15.75">
      <c r="C184" s="134" t="s">
        <v>37</v>
      </c>
      <c r="D184" s="80"/>
      <c r="E184" s="80"/>
      <c r="F184" s="112"/>
    </row>
    <row r="185" spans="3:6" ht="47.25" customHeight="1">
      <c r="C185" s="152" t="s">
        <v>38</v>
      </c>
      <c r="D185" s="153"/>
      <c r="E185" s="87"/>
      <c r="F185" s="88"/>
    </row>
    <row r="186" spans="3:6">
      <c r="C186" s="32" t="s">
        <v>39</v>
      </c>
      <c r="D186" s="17"/>
      <c r="E186" s="89"/>
      <c r="F186" s="90"/>
    </row>
    <row r="187" spans="3:6">
      <c r="C187" s="34" t="s">
        <v>40</v>
      </c>
      <c r="D187" s="22"/>
      <c r="E187" s="154"/>
      <c r="F187" s="155"/>
    </row>
    <row r="188" spans="3:6" ht="31.5" customHeight="1">
      <c r="C188" s="152" t="s">
        <v>41</v>
      </c>
      <c r="D188" s="125"/>
      <c r="E188" s="125"/>
      <c r="F188" s="126"/>
    </row>
    <row r="189" spans="3:6">
      <c r="C189" s="127"/>
      <c r="D189" s="128"/>
      <c r="E189" s="128"/>
      <c r="F189" s="129"/>
    </row>
    <row r="190" spans="3:6">
      <c r="C190" s="130"/>
      <c r="D190" s="131"/>
      <c r="E190" s="131"/>
      <c r="F190" s="104"/>
    </row>
    <row r="191" spans="3:6">
      <c r="C191" s="130"/>
      <c r="D191" s="131"/>
      <c r="E191" s="131"/>
      <c r="F191" s="104"/>
    </row>
    <row r="192" spans="3:6">
      <c r="C192" s="130"/>
      <c r="D192" s="131"/>
      <c r="E192" s="131"/>
      <c r="F192" s="104"/>
    </row>
    <row r="193" spans="3:6">
      <c r="C193" s="130"/>
      <c r="D193" s="131"/>
      <c r="E193" s="131"/>
      <c r="F193" s="104"/>
    </row>
    <row r="194" spans="3:6">
      <c r="C194" s="130"/>
      <c r="D194" s="131"/>
      <c r="E194" s="131"/>
      <c r="F194" s="104"/>
    </row>
    <row r="195" spans="3:6">
      <c r="C195" s="130"/>
      <c r="D195" s="131"/>
      <c r="E195" s="131"/>
      <c r="F195" s="104"/>
    </row>
    <row r="196" spans="3:6">
      <c r="C196" s="130"/>
      <c r="D196" s="131"/>
      <c r="E196" s="131"/>
      <c r="F196" s="104"/>
    </row>
    <row r="197" spans="3:6">
      <c r="C197" s="130"/>
      <c r="D197" s="131"/>
      <c r="E197" s="131"/>
      <c r="F197" s="104"/>
    </row>
    <row r="198" spans="3:6">
      <c r="C198" s="130"/>
      <c r="D198" s="131"/>
      <c r="E198" s="131"/>
      <c r="F198" s="104"/>
    </row>
    <row r="199" spans="3:6">
      <c r="C199" s="130"/>
      <c r="D199" s="131"/>
      <c r="E199" s="131"/>
      <c r="F199" s="104"/>
    </row>
    <row r="200" spans="3:6">
      <c r="C200" s="130"/>
      <c r="D200" s="131"/>
      <c r="E200" s="131"/>
      <c r="F200" s="104"/>
    </row>
    <row r="201" spans="3:6">
      <c r="C201" s="130"/>
      <c r="D201" s="131"/>
      <c r="E201" s="131"/>
      <c r="F201" s="104"/>
    </row>
    <row r="202" spans="3:6">
      <c r="C202" s="130"/>
      <c r="D202" s="131"/>
      <c r="E202" s="131"/>
      <c r="F202" s="104"/>
    </row>
    <row r="203" spans="3:6">
      <c r="C203" s="130"/>
      <c r="D203" s="131"/>
      <c r="E203" s="131"/>
      <c r="F203" s="104"/>
    </row>
    <row r="204" spans="3:6">
      <c r="C204" s="130"/>
      <c r="D204" s="131"/>
      <c r="E204" s="131"/>
      <c r="F204" s="104"/>
    </row>
    <row r="205" spans="3:6">
      <c r="C205" s="130"/>
      <c r="D205" s="131"/>
      <c r="E205" s="131"/>
      <c r="F205" s="104"/>
    </row>
    <row r="206" spans="3:6">
      <c r="C206" s="130"/>
      <c r="D206" s="131"/>
      <c r="E206" s="131"/>
      <c r="F206" s="104"/>
    </row>
    <row r="207" spans="3:6">
      <c r="C207" s="130"/>
      <c r="D207" s="131"/>
      <c r="E207" s="131"/>
      <c r="F207" s="104"/>
    </row>
    <row r="208" spans="3:6">
      <c r="C208" s="132"/>
      <c r="D208" s="133"/>
      <c r="E208" s="133"/>
      <c r="F208" s="106"/>
    </row>
    <row r="209" spans="3:6" ht="58.5" customHeight="1">
      <c r="C209" s="111" t="s">
        <v>204</v>
      </c>
      <c r="D209" s="80"/>
      <c r="E209" s="80"/>
      <c r="F209" s="112"/>
    </row>
    <row r="210" spans="3:6">
      <c r="C210" s="123" t="s">
        <v>205</v>
      </c>
      <c r="D210" s="83"/>
      <c r="E210" s="83"/>
      <c r="F210" s="118"/>
    </row>
    <row r="211" spans="3:6">
      <c r="C211" s="32" t="s">
        <v>52</v>
      </c>
      <c r="D211" s="7" t="s">
        <v>53</v>
      </c>
      <c r="E211" s="8" t="s">
        <v>54</v>
      </c>
      <c r="F211" s="39" t="s">
        <v>206</v>
      </c>
    </row>
    <row r="212" spans="3:6">
      <c r="C212" s="40"/>
      <c r="D212" s="12"/>
      <c r="E212" s="25"/>
      <c r="F212" s="41"/>
    </row>
    <row r="213" spans="3:6">
      <c r="C213" s="42"/>
      <c r="D213" s="12"/>
      <c r="E213" s="25"/>
      <c r="F213" s="43"/>
    </row>
    <row r="214" spans="3:6">
      <c r="C214" s="40"/>
      <c r="D214" s="12"/>
      <c r="E214" s="25"/>
      <c r="F214" s="41"/>
    </row>
    <row r="215" spans="3:6">
      <c r="C215" s="42"/>
      <c r="D215" s="12"/>
      <c r="E215" s="25"/>
      <c r="F215" s="43"/>
    </row>
    <row r="216" spans="3:6">
      <c r="C216" s="40"/>
      <c r="D216" s="12"/>
      <c r="E216" s="25"/>
      <c r="F216" s="41"/>
    </row>
    <row r="217" spans="3:6">
      <c r="C217" s="42"/>
      <c r="D217" s="12"/>
      <c r="E217" s="25"/>
      <c r="F217" s="43"/>
    </row>
    <row r="218" spans="3:6">
      <c r="C218" s="40"/>
      <c r="D218" s="12"/>
      <c r="E218" s="25"/>
      <c r="F218" s="41"/>
    </row>
    <row r="219" spans="3:6">
      <c r="C219" s="42"/>
      <c r="D219" s="12"/>
      <c r="E219" s="25"/>
      <c r="F219" s="43"/>
    </row>
    <row r="220" spans="3:6">
      <c r="C220" s="40"/>
      <c r="D220" s="12"/>
      <c r="E220" s="25"/>
      <c r="F220" s="41"/>
    </row>
    <row r="221" spans="3:6">
      <c r="C221" s="40"/>
      <c r="D221" s="12"/>
      <c r="E221" s="25"/>
      <c r="F221" s="43"/>
    </row>
    <row r="222" spans="3:6" ht="15.75">
      <c r="C222" s="85" t="s">
        <v>56</v>
      </c>
      <c r="D222" s="86"/>
      <c r="E222" s="87"/>
      <c r="F222" s="88"/>
    </row>
    <row r="223" spans="3:6">
      <c r="C223" s="44" t="s">
        <v>57</v>
      </c>
      <c r="D223" s="16">
        <f>SUMIFS($D$212:$D$221,$E$212:$E$221, "Secured")</f>
        <v>0</v>
      </c>
      <c r="E223" s="89"/>
      <c r="F223" s="90"/>
    </row>
    <row r="224" spans="3:6">
      <c r="C224" s="44" t="s">
        <v>58</v>
      </c>
      <c r="D224" s="16">
        <f>SUMIFS($D$212:$D$221,$E$212:$E$221, "Anticipated")</f>
        <v>0</v>
      </c>
      <c r="E224" s="89"/>
      <c r="F224" s="90"/>
    </row>
    <row r="225" spans="3:6">
      <c r="C225" s="44" t="s">
        <v>59</v>
      </c>
      <c r="D225" s="16">
        <f>SUMIFS($D$212:$D$221,$E$212:$E$221, "Proposed")</f>
        <v>0</v>
      </c>
      <c r="E225" s="89"/>
      <c r="F225" s="90"/>
    </row>
    <row r="226" spans="3:6">
      <c r="C226" s="44" t="s">
        <v>207</v>
      </c>
      <c r="D226" s="16">
        <f>SUM(D223:D225)</f>
        <v>0</v>
      </c>
      <c r="E226" s="89"/>
      <c r="F226" s="90"/>
    </row>
    <row r="227" spans="3:6">
      <c r="C227" s="44" t="s">
        <v>208</v>
      </c>
      <c r="D227" s="16">
        <f>D7</f>
        <v>0</v>
      </c>
      <c r="E227" s="89"/>
      <c r="F227" s="90"/>
    </row>
    <row r="228" spans="3:6">
      <c r="C228" s="44" t="s">
        <v>62</v>
      </c>
      <c r="D228" s="78" t="str">
        <f>IFERROR(D226/D227,"-")</f>
        <v>-</v>
      </c>
      <c r="E228" s="89"/>
      <c r="F228" s="90"/>
    </row>
    <row r="229" spans="3:6">
      <c r="C229" s="93" t="s">
        <v>63</v>
      </c>
      <c r="D229" s="94"/>
      <c r="E229" s="89"/>
      <c r="F229" s="90"/>
    </row>
    <row r="230" spans="3:6">
      <c r="C230" s="95"/>
      <c r="D230" s="96"/>
      <c r="E230" s="91"/>
      <c r="F230" s="92"/>
    </row>
    <row r="231" spans="3:6" ht="15.75">
      <c r="C231" s="134" t="s">
        <v>64</v>
      </c>
      <c r="D231" s="80"/>
      <c r="E231" s="80"/>
      <c r="F231" s="112"/>
    </row>
    <row r="232" spans="3:6" ht="15.75">
      <c r="C232" s="85" t="s">
        <v>65</v>
      </c>
      <c r="D232" s="86"/>
      <c r="E232" s="87"/>
      <c r="F232" s="88"/>
    </row>
    <row r="233" spans="3:6">
      <c r="C233" s="32" t="s">
        <v>66</v>
      </c>
      <c r="D233" s="10">
        <f>D7</f>
        <v>0</v>
      </c>
      <c r="E233" s="89"/>
      <c r="F233" s="90"/>
    </row>
    <row r="234" spans="3:6">
      <c r="C234" s="34" t="s">
        <v>67</v>
      </c>
      <c r="D234" s="10">
        <f>D226</f>
        <v>0</v>
      </c>
      <c r="E234" s="89"/>
      <c r="F234" s="90"/>
    </row>
    <row r="235" spans="3:6" ht="15.75">
      <c r="C235" s="35" t="s">
        <v>209</v>
      </c>
      <c r="D235" s="3"/>
      <c r="E235" s="89"/>
      <c r="F235" s="90"/>
    </row>
    <row r="236" spans="3:6">
      <c r="C236" s="73" t="s">
        <v>210</v>
      </c>
      <c r="D236" s="13"/>
      <c r="E236" s="89"/>
      <c r="F236" s="90"/>
    </row>
    <row r="237" spans="3:6">
      <c r="C237" s="34" t="s">
        <v>72</v>
      </c>
      <c r="D237" s="9">
        <f>D236*0.18</f>
        <v>0</v>
      </c>
      <c r="E237" s="89"/>
      <c r="F237" s="90"/>
    </row>
    <row r="238" spans="3:6" ht="15.75">
      <c r="C238" s="35" t="s">
        <v>79</v>
      </c>
      <c r="D238" s="3"/>
      <c r="E238" s="89"/>
      <c r="F238" s="90"/>
    </row>
    <row r="239" spans="3:6">
      <c r="C239" s="32" t="s">
        <v>81</v>
      </c>
      <c r="D239" s="11" t="str">
        <f>IFERROR(D233/D237,"")</f>
        <v/>
      </c>
      <c r="E239" s="154"/>
      <c r="F239" s="155"/>
    </row>
    <row r="240" spans="3:6" ht="30.75" customHeight="1">
      <c r="C240" s="152" t="s">
        <v>82</v>
      </c>
      <c r="D240" s="125"/>
      <c r="E240" s="125"/>
      <c r="F240" s="126"/>
    </row>
    <row r="241" spans="3:6">
      <c r="C241" s="127"/>
      <c r="D241" s="128"/>
      <c r="E241" s="128"/>
      <c r="F241" s="129"/>
    </row>
    <row r="242" spans="3:6">
      <c r="C242" s="130"/>
      <c r="D242" s="131"/>
      <c r="E242" s="131"/>
      <c r="F242" s="104"/>
    </row>
    <row r="243" spans="3:6">
      <c r="C243" s="130"/>
      <c r="D243" s="131"/>
      <c r="E243" s="131"/>
      <c r="F243" s="104"/>
    </row>
    <row r="244" spans="3:6">
      <c r="C244" s="130"/>
      <c r="D244" s="131"/>
      <c r="E244" s="131"/>
      <c r="F244" s="104"/>
    </row>
    <row r="245" spans="3:6">
      <c r="C245" s="130"/>
      <c r="D245" s="131"/>
      <c r="E245" s="131"/>
      <c r="F245" s="104"/>
    </row>
    <row r="246" spans="3:6">
      <c r="C246" s="130"/>
      <c r="D246" s="131"/>
      <c r="E246" s="131"/>
      <c r="F246" s="104"/>
    </row>
    <row r="247" spans="3:6">
      <c r="C247" s="130"/>
      <c r="D247" s="131"/>
      <c r="E247" s="131"/>
      <c r="F247" s="104"/>
    </row>
    <row r="248" spans="3:6">
      <c r="C248" s="130"/>
      <c r="D248" s="131"/>
      <c r="E248" s="131"/>
      <c r="F248" s="104"/>
    </row>
    <row r="249" spans="3:6">
      <c r="C249" s="130"/>
      <c r="D249" s="131"/>
      <c r="E249" s="131"/>
      <c r="F249" s="104"/>
    </row>
    <row r="250" spans="3:6">
      <c r="C250" s="130"/>
      <c r="D250" s="131"/>
      <c r="E250" s="131"/>
      <c r="F250" s="104"/>
    </row>
    <row r="251" spans="3:6">
      <c r="C251" s="130"/>
      <c r="D251" s="131"/>
      <c r="E251" s="131"/>
      <c r="F251" s="104"/>
    </row>
    <row r="252" spans="3:6">
      <c r="C252" s="130"/>
      <c r="D252" s="131"/>
      <c r="E252" s="131"/>
      <c r="F252" s="104"/>
    </row>
    <row r="253" spans="3:6">
      <c r="C253" s="130"/>
      <c r="D253" s="131"/>
      <c r="E253" s="131"/>
      <c r="F253" s="104"/>
    </row>
    <row r="254" spans="3:6">
      <c r="C254" s="130"/>
      <c r="D254" s="131"/>
      <c r="E254" s="131"/>
      <c r="F254" s="104"/>
    </row>
    <row r="255" spans="3:6">
      <c r="C255" s="130"/>
      <c r="D255" s="131"/>
      <c r="E255" s="131"/>
      <c r="F255" s="104"/>
    </row>
    <row r="256" spans="3:6">
      <c r="C256" s="130"/>
      <c r="D256" s="131"/>
      <c r="E256" s="131"/>
      <c r="F256" s="104"/>
    </row>
    <row r="257" spans="3:6">
      <c r="C257" s="130"/>
      <c r="D257" s="131"/>
      <c r="E257" s="131"/>
      <c r="F257" s="104"/>
    </row>
    <row r="258" spans="3:6">
      <c r="C258" s="130"/>
      <c r="D258" s="131"/>
      <c r="E258" s="131"/>
      <c r="F258" s="104"/>
    </row>
    <row r="259" spans="3:6">
      <c r="C259" s="130"/>
      <c r="D259" s="131"/>
      <c r="E259" s="131"/>
      <c r="F259" s="104"/>
    </row>
    <row r="260" spans="3:6">
      <c r="C260" s="130"/>
      <c r="D260" s="131"/>
      <c r="E260" s="131"/>
      <c r="F260" s="104"/>
    </row>
    <row r="261" spans="3:6">
      <c r="C261" s="130"/>
      <c r="D261" s="131"/>
      <c r="E261" s="131"/>
      <c r="F261" s="104"/>
    </row>
    <row r="262" spans="3:6">
      <c r="C262" s="130"/>
      <c r="D262" s="131"/>
      <c r="E262" s="131"/>
      <c r="F262" s="104"/>
    </row>
    <row r="263" spans="3:6">
      <c r="C263" s="130"/>
      <c r="D263" s="131"/>
      <c r="E263" s="131"/>
      <c r="F263" s="104"/>
    </row>
    <row r="264" spans="3:6" ht="15.75">
      <c r="C264" s="243" t="s">
        <v>83</v>
      </c>
      <c r="D264" s="108"/>
      <c r="E264" s="108"/>
      <c r="F264" s="109"/>
    </row>
    <row r="265" spans="3:6" ht="15.75">
      <c r="C265" s="85" t="s">
        <v>84</v>
      </c>
      <c r="D265" s="86"/>
      <c r="E265" s="198"/>
      <c r="F265" s="199"/>
    </row>
    <row r="266" spans="3:6">
      <c r="C266" s="32" t="s">
        <v>85</v>
      </c>
      <c r="D266" s="76">
        <f>D236*kgCO2ePerKWH</f>
        <v>0</v>
      </c>
      <c r="E266" s="198"/>
      <c r="F266" s="199"/>
    </row>
    <row r="267" spans="3:6">
      <c r="C267" s="46" t="s">
        <v>89</v>
      </c>
      <c r="D267" s="77" t="str">
        <f>IF($D$7=0, "-",D266/$D$7)</f>
        <v>-</v>
      </c>
      <c r="E267" s="244"/>
      <c r="F267" s="245"/>
    </row>
  </sheetData>
  <sheetProtection formatRows="0"/>
  <protectedRanges>
    <protectedRange sqref="D7:D9 D12:F35 C38:F42 C44:F48 C50:F51 C53:F82 D86:D90 E85:F105 D107:D113 F107 F109:F110 C116:F121 C123:F128 C130:F135 C145:F160 D162:D163 C165:F174 C176:F183 D186:D187 C189:F208 C212:F221 C137:F142" name="Range1"/>
    <protectedRange sqref="C241 D236" name="Range3"/>
  </protectedRanges>
  <autoFilter ref="C2:F37" xr:uid="{DA049718-129A-4E9D-8CE1-EF3C9B53F4B6}">
    <filterColumn colId="0" showButton="0"/>
    <filterColumn colId="1" showButton="0"/>
    <filterColumn colId="2" showButton="0"/>
  </autoFilter>
  <mergeCells count="63">
    <mergeCell ref="C136:F136"/>
    <mergeCell ref="C137:F142"/>
    <mergeCell ref="C264:F264"/>
    <mergeCell ref="C265:D265"/>
    <mergeCell ref="E265:F267"/>
    <mergeCell ref="C2:F2"/>
    <mergeCell ref="C3:F3"/>
    <mergeCell ref="C4:F4"/>
    <mergeCell ref="C5:F5"/>
    <mergeCell ref="C6:D6"/>
    <mergeCell ref="E108:F108"/>
    <mergeCell ref="C38:F42"/>
    <mergeCell ref="C43:F43"/>
    <mergeCell ref="C44:F48"/>
    <mergeCell ref="C49:F49"/>
    <mergeCell ref="C50:F51"/>
    <mergeCell ref="C10:F10"/>
    <mergeCell ref="C11:D11"/>
    <mergeCell ref="E11:F11"/>
    <mergeCell ref="E12:F35"/>
    <mergeCell ref="E111:F113"/>
    <mergeCell ref="C36:F36"/>
    <mergeCell ref="C96:D105"/>
    <mergeCell ref="C52:F52"/>
    <mergeCell ref="C53:F82"/>
    <mergeCell ref="C83:F83"/>
    <mergeCell ref="C84:D84"/>
    <mergeCell ref="E84:F84"/>
    <mergeCell ref="E85:F105"/>
    <mergeCell ref="C91:D95"/>
    <mergeCell ref="C37:F37"/>
    <mergeCell ref="C106:F106"/>
    <mergeCell ref="C210:F210"/>
    <mergeCell ref="C209:F209"/>
    <mergeCell ref="C222:D222"/>
    <mergeCell ref="E222:F230"/>
    <mergeCell ref="C229:D230"/>
    <mergeCell ref="C130:F135"/>
    <mergeCell ref="C188:F188"/>
    <mergeCell ref="C189:F208"/>
    <mergeCell ref="C114:F114"/>
    <mergeCell ref="C115:F115"/>
    <mergeCell ref="C116:F121"/>
    <mergeCell ref="C184:F184"/>
    <mergeCell ref="C185:D185"/>
    <mergeCell ref="E185:F187"/>
    <mergeCell ref="C122:F122"/>
    <mergeCell ref="C129:F129"/>
    <mergeCell ref="C123:F128"/>
    <mergeCell ref="C143:F143"/>
    <mergeCell ref="C165:F174"/>
    <mergeCell ref="C175:F175"/>
    <mergeCell ref="C176:F183"/>
    <mergeCell ref="C144:F144"/>
    <mergeCell ref="C145:F160"/>
    <mergeCell ref="C161:D161"/>
    <mergeCell ref="E161:F163"/>
    <mergeCell ref="C164:F164"/>
    <mergeCell ref="C231:F231"/>
    <mergeCell ref="C232:D232"/>
    <mergeCell ref="E232:F239"/>
    <mergeCell ref="C240:F240"/>
    <mergeCell ref="C241:F263"/>
  </mergeCells>
  <conditionalFormatting sqref="D113">
    <cfRule type="notContainsBlanks" dxfId="0" priority="1">
      <formula>LEN(TRIM(D113))&gt;0</formula>
    </cfRule>
  </conditionalFormatting>
  <dataValidations count="10">
    <dataValidation type="list" allowBlank="1" showInputMessage="1" showErrorMessage="1" sqref="D162:D163 D107:D112 D186:D187 D12:D35" xr:uid="{5F060707-9F6D-4E93-895A-7F4A4FB7EFAE}">
      <formula1>YesNo</formula1>
    </dataValidation>
    <dataValidation type="list" allowBlank="1" showInputMessage="1" showErrorMessage="1" sqref="D113" xr:uid="{7C336631-3FDE-40CF-AA32-19231E091753}">
      <formula1>"X"</formula1>
    </dataValidation>
    <dataValidation type="list" allowBlank="1" showInputMessage="1" showErrorMessage="1" sqref="D10:D35" xr:uid="{2E8E8324-1566-474C-B3EB-C9AD83A67A27}">
      <formula1>"Direct Ownership,Power Purchase Agreement"</formula1>
    </dataValidation>
    <dataValidation operator="greaterThanOrEqual" allowBlank="1" showInputMessage="1" showErrorMessage="1" sqref="C212:D221 F211:F221" xr:uid="{03F3BEBB-41AF-472D-9028-C8AAAC81C7BB}"/>
    <dataValidation allowBlank="1" showInputMessage="1" showErrorMessage="1" sqref="C211:E211 C36:F36" xr:uid="{295CD6C3-F4E0-4557-8548-11AC1C7E83A7}"/>
    <dataValidation type="list" operator="greaterThanOrEqual" allowBlank="1" showInputMessage="1" showErrorMessage="1" sqref="E212:E221" xr:uid="{A9A5FCF8-9CB3-4C56-94A8-AE82F25D558E}">
      <formula1>LeveragedStatus</formula1>
    </dataValidation>
    <dataValidation type="list" allowBlank="1" showInputMessage="1" showErrorMessage="1" sqref="F211" xr:uid="{C4645698-9495-42EC-81AC-6C29B44F9FC0}">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211" xr:uid="{DCFA01C9-7F0F-455D-9B86-AE5FE1EB3EC7}"/>
    <dataValidation type="list" allowBlank="1" showInputMessage="1" showErrorMessage="1" sqref="D8" xr:uid="{74B5E9B6-67DD-48E5-B78B-A29599B26264}">
      <formula1>"Category 1 - Resident Owned,Category 2 - Power Purchase Agreement"</formula1>
    </dataValidation>
    <dataValidation type="list" allowBlank="1" showInputMessage="1" showErrorMessage="1" sqref="D9" xr:uid="{6FC79C08-0392-4F6D-BBF1-6FAA218596B8}">
      <formula1>"Yes,No"</formula1>
    </dataValidation>
  </dataValidations>
  <hyperlinks>
    <hyperlink ref="C109" r:id="rId1" xr:uid="{CBD28E46-151F-452B-8CD8-7195EFA36BE1}"/>
    <hyperlink ref="C110" r:id="rId2" xr:uid="{6CF36C98-E261-441F-B024-B7F8FA12071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E45E-E74A-45CC-9ECA-0803C5CC15B7}">
  <dimension ref="B1:F23"/>
  <sheetViews>
    <sheetView workbookViewId="0">
      <selection activeCell="F16" sqref="F16"/>
    </sheetView>
  </sheetViews>
  <sheetFormatPr defaultRowHeight="15"/>
  <cols>
    <col min="2" max="2" width="7.28515625" customWidth="1"/>
    <col min="3" max="3" width="15" customWidth="1"/>
    <col min="5" max="5" width="26.42578125" customWidth="1"/>
    <col min="6" max="6" width="9.28515625" bestFit="1" customWidth="1"/>
    <col min="8" max="8" width="34.140625" customWidth="1"/>
  </cols>
  <sheetData>
    <row r="1" spans="2:6">
      <c r="B1" t="s">
        <v>211</v>
      </c>
      <c r="C1" t="s">
        <v>212</v>
      </c>
    </row>
    <row r="2" spans="2:6">
      <c r="B2" t="s">
        <v>213</v>
      </c>
      <c r="C2" t="s">
        <v>214</v>
      </c>
      <c r="E2" t="s">
        <v>215</v>
      </c>
    </row>
    <row r="3" spans="2:6">
      <c r="B3" t="s">
        <v>216</v>
      </c>
      <c r="C3" t="s">
        <v>217</v>
      </c>
      <c r="E3" t="s">
        <v>218</v>
      </c>
      <c r="F3">
        <v>0.15570000000000001</v>
      </c>
    </row>
    <row r="4" spans="2:6">
      <c r="C4" t="s">
        <v>219</v>
      </c>
      <c r="E4" t="s">
        <v>220</v>
      </c>
      <c r="F4">
        <v>0.129</v>
      </c>
    </row>
    <row r="5" spans="2:6">
      <c r="E5" t="s">
        <v>221</v>
      </c>
      <c r="F5">
        <v>20.45</v>
      </c>
    </row>
    <row r="6" spans="2:6">
      <c r="E6" t="s">
        <v>222</v>
      </c>
      <c r="F6">
        <v>31.25</v>
      </c>
    </row>
    <row r="7" spans="2:6">
      <c r="E7" t="s">
        <v>223</v>
      </c>
      <c r="F7">
        <v>69.41</v>
      </c>
    </row>
    <row r="8" spans="2:6">
      <c r="E8" t="s">
        <v>224</v>
      </c>
      <c r="F8">
        <v>0.30772699999999997</v>
      </c>
    </row>
    <row r="9" spans="2:6">
      <c r="E9" t="s">
        <v>225</v>
      </c>
      <c r="F9">
        <v>53.512</v>
      </c>
    </row>
    <row r="10" spans="2:6">
      <c r="E10" t="s">
        <v>226</v>
      </c>
      <c r="F10">
        <v>63.378</v>
      </c>
    </row>
    <row r="11" spans="2:6">
      <c r="E11" t="s">
        <v>227</v>
      </c>
      <c r="F11">
        <v>74.468000000000004</v>
      </c>
    </row>
    <row r="13" spans="2:6">
      <c r="E13" t="s">
        <v>228</v>
      </c>
      <c r="F13">
        <v>10</v>
      </c>
    </row>
    <row r="14" spans="2:6">
      <c r="E14" t="s">
        <v>229</v>
      </c>
      <c r="F14">
        <f>10^6/91452</f>
        <v>10.934697983641692</v>
      </c>
    </row>
    <row r="15" spans="2:6">
      <c r="E15" t="s">
        <v>230</v>
      </c>
      <c r="F15">
        <f>10^6/138500</f>
        <v>7.2202166064981945</v>
      </c>
    </row>
    <row r="17" spans="5:6">
      <c r="E17" t="s">
        <v>231</v>
      </c>
      <c r="F17">
        <f>F5/F13</f>
        <v>2.0449999999999999</v>
      </c>
    </row>
    <row r="18" spans="5:6">
      <c r="E18" t="s">
        <v>232</v>
      </c>
      <c r="F18">
        <f t="shared" ref="F18:F19" si="0">F6/F14</f>
        <v>2.8578749999999999</v>
      </c>
    </row>
    <row r="19" spans="5:6">
      <c r="E19" t="s">
        <v>233</v>
      </c>
      <c r="F19">
        <f t="shared" si="0"/>
        <v>9.6132849999999994</v>
      </c>
    </row>
    <row r="21" spans="5:6">
      <c r="E21" t="s">
        <v>234</v>
      </c>
      <c r="F21">
        <f>F9/F13</f>
        <v>5.3512000000000004</v>
      </c>
    </row>
    <row r="22" spans="5:6">
      <c r="E22" t="s">
        <v>235</v>
      </c>
      <c r="F22">
        <f t="shared" ref="F22:F23" si="1">F10/F14</f>
        <v>5.796044856</v>
      </c>
    </row>
    <row r="23" spans="5:6">
      <c r="E23" t="s">
        <v>236</v>
      </c>
      <c r="F23">
        <f t="shared" si="1"/>
        <v>10.313818000000001</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2DCAC-EBFC-4FB1-96E1-4ADD1DACE09C}">
  <sheetPr>
    <tabColor rgb="FFFFC000"/>
  </sheetPr>
  <dimension ref="C2:F286"/>
  <sheetViews>
    <sheetView workbookViewId="0">
      <selection activeCell="C7" sqref="C7"/>
    </sheetView>
  </sheetViews>
  <sheetFormatPr defaultRowHeight="15"/>
  <cols>
    <col min="2" max="2" width="0" hidden="1" customWidth="1"/>
    <col min="3" max="3" width="50.5703125" customWidth="1"/>
    <col min="4" max="4" width="24.42578125" customWidth="1"/>
    <col min="5" max="6" width="65" customWidth="1"/>
  </cols>
  <sheetData>
    <row r="2" spans="3:6">
      <c r="C2" s="261" t="s">
        <v>0</v>
      </c>
      <c r="D2" s="262"/>
      <c r="E2" s="262"/>
      <c r="F2" s="263"/>
    </row>
    <row r="3" spans="3:6">
      <c r="C3" s="264" t="s">
        <v>1</v>
      </c>
      <c r="D3" s="265"/>
      <c r="E3" s="265"/>
      <c r="F3" s="266"/>
    </row>
    <row r="4" spans="3:6">
      <c r="C4" s="267" t="s">
        <v>2</v>
      </c>
      <c r="D4" s="268"/>
      <c r="E4" s="268"/>
      <c r="F4" s="269"/>
    </row>
    <row r="5" spans="3:6" ht="15.75">
      <c r="C5" s="107" t="s">
        <v>3</v>
      </c>
      <c r="D5" s="108"/>
      <c r="E5" s="108"/>
      <c r="F5" s="109"/>
    </row>
    <row r="6" spans="3:6" ht="30" customHeight="1">
      <c r="C6" s="260" t="s">
        <v>169</v>
      </c>
      <c r="D6" s="110"/>
      <c r="E6" s="20"/>
      <c r="F6" s="57"/>
    </row>
    <row r="7" spans="3:6">
      <c r="C7" s="58" t="s">
        <v>237</v>
      </c>
      <c r="D7" s="23"/>
      <c r="E7" s="21"/>
      <c r="F7" s="33"/>
    </row>
    <row r="8" spans="3:6" ht="33" customHeight="1">
      <c r="C8" s="111" t="s">
        <v>238</v>
      </c>
      <c r="D8" s="80"/>
      <c r="E8" s="80"/>
      <c r="F8" s="112"/>
    </row>
    <row r="9" spans="3:6" ht="31.5" customHeight="1">
      <c r="C9" s="97"/>
      <c r="D9" s="98"/>
      <c r="E9" s="99" t="s">
        <v>174</v>
      </c>
      <c r="F9" s="100"/>
    </row>
    <row r="10" spans="3:6">
      <c r="C10" s="44" t="s">
        <v>9</v>
      </c>
      <c r="D10" s="19"/>
      <c r="E10" s="101"/>
      <c r="F10" s="102"/>
    </row>
    <row r="11" spans="3:6">
      <c r="C11" s="44" t="s">
        <v>125</v>
      </c>
      <c r="D11" s="19"/>
      <c r="E11" s="103"/>
      <c r="F11" s="104"/>
    </row>
    <row r="12" spans="3:6">
      <c r="C12" s="44" t="s">
        <v>126</v>
      </c>
      <c r="D12" s="19"/>
      <c r="E12" s="103"/>
      <c r="F12" s="104"/>
    </row>
    <row r="13" spans="3:6">
      <c r="C13" s="44" t="s">
        <v>127</v>
      </c>
      <c r="D13" s="19"/>
      <c r="E13" s="103"/>
      <c r="F13" s="104"/>
    </row>
    <row r="14" spans="3:6">
      <c r="C14" s="44" t="s">
        <v>128</v>
      </c>
      <c r="D14" s="19"/>
      <c r="E14" s="103"/>
      <c r="F14" s="104"/>
    </row>
    <row r="15" spans="3:6">
      <c r="C15" s="44" t="s">
        <v>129</v>
      </c>
      <c r="D15" s="19"/>
      <c r="E15" s="103"/>
      <c r="F15" s="104"/>
    </row>
    <row r="16" spans="3:6">
      <c r="C16" s="44" t="s">
        <v>130</v>
      </c>
      <c r="D16" s="19"/>
      <c r="E16" s="103"/>
      <c r="F16" s="104"/>
    </row>
    <row r="17" spans="3:6">
      <c r="C17" s="44" t="s">
        <v>137</v>
      </c>
      <c r="D17" s="19"/>
      <c r="E17" s="103"/>
      <c r="F17" s="104"/>
    </row>
    <row r="18" spans="3:6">
      <c r="C18" s="44" t="s">
        <v>138</v>
      </c>
      <c r="D18" s="19"/>
      <c r="E18" s="103"/>
      <c r="F18" s="104"/>
    </row>
    <row r="19" spans="3:6">
      <c r="C19" s="44" t="s">
        <v>139</v>
      </c>
      <c r="D19" s="19"/>
      <c r="E19" s="103"/>
      <c r="F19" s="104"/>
    </row>
    <row r="20" spans="3:6">
      <c r="C20" s="44" t="s">
        <v>140</v>
      </c>
      <c r="D20" s="19"/>
      <c r="E20" s="103"/>
      <c r="F20" s="104"/>
    </row>
    <row r="21" spans="3:6">
      <c r="C21" s="44" t="s">
        <v>141</v>
      </c>
      <c r="D21" s="19"/>
      <c r="E21" s="103"/>
      <c r="F21" s="104"/>
    </row>
    <row r="22" spans="3:6">
      <c r="C22" s="44" t="s">
        <v>142</v>
      </c>
      <c r="D22" s="19"/>
      <c r="E22" s="103"/>
      <c r="F22" s="104"/>
    </row>
    <row r="23" spans="3:6">
      <c r="C23" s="44" t="s">
        <v>143</v>
      </c>
      <c r="D23" s="19"/>
      <c r="E23" s="103"/>
      <c r="F23" s="104"/>
    </row>
    <row r="24" spans="3:6">
      <c r="C24" s="44" t="s">
        <v>144</v>
      </c>
      <c r="D24" s="19"/>
      <c r="E24" s="103"/>
      <c r="F24" s="104"/>
    </row>
    <row r="25" spans="3:6">
      <c r="C25" s="44" t="s">
        <v>151</v>
      </c>
      <c r="D25" s="19"/>
      <c r="E25" s="103"/>
      <c r="F25" s="104"/>
    </row>
    <row r="26" spans="3:6">
      <c r="C26" s="44" t="s">
        <v>152</v>
      </c>
      <c r="D26" s="19"/>
      <c r="E26" s="103"/>
      <c r="F26" s="104"/>
    </row>
    <row r="27" spans="3:6">
      <c r="C27" s="44" t="s">
        <v>153</v>
      </c>
      <c r="D27" s="19"/>
      <c r="E27" s="103"/>
      <c r="F27" s="104"/>
    </row>
    <row r="28" spans="3:6">
      <c r="C28" s="44" t="s">
        <v>154</v>
      </c>
      <c r="D28" s="19"/>
      <c r="E28" s="103"/>
      <c r="F28" s="104"/>
    </row>
    <row r="29" spans="3:6">
      <c r="C29" s="44" t="s">
        <v>155</v>
      </c>
      <c r="D29" s="19"/>
      <c r="E29" s="103"/>
      <c r="F29" s="104"/>
    </row>
    <row r="30" spans="3:6">
      <c r="C30" s="44" t="s">
        <v>162</v>
      </c>
      <c r="D30" s="19"/>
      <c r="E30" s="103"/>
      <c r="F30" s="104"/>
    </row>
    <row r="31" spans="3:6">
      <c r="C31" s="44" t="s">
        <v>163</v>
      </c>
      <c r="D31" s="19"/>
      <c r="E31" s="103"/>
      <c r="F31" s="104"/>
    </row>
    <row r="32" spans="3:6">
      <c r="C32" s="44" t="s">
        <v>164</v>
      </c>
      <c r="D32" s="19"/>
      <c r="E32" s="103"/>
      <c r="F32" s="104"/>
    </row>
    <row r="33" spans="3:6">
      <c r="C33" s="48" t="s">
        <v>165</v>
      </c>
      <c r="D33" s="56"/>
      <c r="E33" s="105"/>
      <c r="F33" s="106"/>
    </row>
    <row r="34" spans="3:6" ht="18">
      <c r="C34" s="113" t="s">
        <v>239</v>
      </c>
      <c r="D34" s="114"/>
      <c r="E34" s="114"/>
      <c r="F34" s="115"/>
    </row>
    <row r="35" spans="3:6" ht="50.25" customHeight="1">
      <c r="C35" s="116" t="s">
        <v>240</v>
      </c>
      <c r="D35" s="117"/>
      <c r="E35" s="83"/>
      <c r="F35" s="118"/>
    </row>
    <row r="36" spans="3:6">
      <c r="C36" s="119"/>
      <c r="D36" s="120"/>
      <c r="E36" s="120"/>
      <c r="F36" s="121"/>
    </row>
    <row r="37" spans="3:6">
      <c r="C37" s="119"/>
      <c r="D37" s="120"/>
      <c r="E37" s="120"/>
      <c r="F37" s="121"/>
    </row>
    <row r="38" spans="3:6">
      <c r="C38" s="119"/>
      <c r="D38" s="120"/>
      <c r="E38" s="120"/>
      <c r="F38" s="121"/>
    </row>
    <row r="39" spans="3:6">
      <c r="C39" s="119"/>
      <c r="D39" s="120"/>
      <c r="E39" s="120"/>
      <c r="F39" s="121"/>
    </row>
    <row r="40" spans="3:6">
      <c r="C40" s="119"/>
      <c r="D40" s="120"/>
      <c r="E40" s="120"/>
      <c r="F40" s="121"/>
    </row>
    <row r="41" spans="3:6" ht="30.75" customHeight="1">
      <c r="C41" s="122" t="s">
        <v>177</v>
      </c>
      <c r="D41" s="83"/>
      <c r="E41" s="83"/>
      <c r="F41" s="118"/>
    </row>
    <row r="42" spans="3:6">
      <c r="C42" s="119"/>
      <c r="D42" s="120"/>
      <c r="E42" s="120"/>
      <c r="F42" s="121"/>
    </row>
    <row r="43" spans="3:6">
      <c r="C43" s="119"/>
      <c r="D43" s="120"/>
      <c r="E43" s="120"/>
      <c r="F43" s="121"/>
    </row>
    <row r="44" spans="3:6">
      <c r="C44" s="119"/>
      <c r="D44" s="120"/>
      <c r="E44" s="120"/>
      <c r="F44" s="121"/>
    </row>
    <row r="45" spans="3:6">
      <c r="C45" s="119"/>
      <c r="D45" s="120"/>
      <c r="E45" s="120"/>
      <c r="F45" s="121"/>
    </row>
    <row r="46" spans="3:6">
      <c r="C46" s="119"/>
      <c r="D46" s="120"/>
      <c r="E46" s="120"/>
      <c r="F46" s="121"/>
    </row>
    <row r="47" spans="3:6">
      <c r="C47" s="123" t="s">
        <v>241</v>
      </c>
      <c r="D47" s="83"/>
      <c r="E47" s="83"/>
      <c r="F47" s="118"/>
    </row>
    <row r="48" spans="3:6">
      <c r="C48" s="119"/>
      <c r="D48" s="120"/>
      <c r="E48" s="120"/>
      <c r="F48" s="121"/>
    </row>
    <row r="49" spans="3:6">
      <c r="C49" s="119"/>
      <c r="D49" s="120"/>
      <c r="E49" s="120"/>
      <c r="F49" s="121"/>
    </row>
    <row r="50" spans="3:6" ht="31.5" customHeight="1">
      <c r="C50" s="124" t="s">
        <v>242</v>
      </c>
      <c r="D50" s="125"/>
      <c r="E50" s="125"/>
      <c r="F50" s="126"/>
    </row>
    <row r="51" spans="3:6">
      <c r="C51" s="127"/>
      <c r="D51" s="128"/>
      <c r="E51" s="128"/>
      <c r="F51" s="129"/>
    </row>
    <row r="52" spans="3:6">
      <c r="C52" s="130"/>
      <c r="D52" s="131"/>
      <c r="E52" s="131"/>
      <c r="F52" s="104"/>
    </row>
    <row r="53" spans="3:6">
      <c r="C53" s="130"/>
      <c r="D53" s="131"/>
      <c r="E53" s="131"/>
      <c r="F53" s="104"/>
    </row>
    <row r="54" spans="3:6">
      <c r="C54" s="130"/>
      <c r="D54" s="131"/>
      <c r="E54" s="131"/>
      <c r="F54" s="104"/>
    </row>
    <row r="55" spans="3:6">
      <c r="C55" s="130"/>
      <c r="D55" s="131"/>
      <c r="E55" s="131"/>
      <c r="F55" s="104"/>
    </row>
    <row r="56" spans="3:6">
      <c r="C56" s="130"/>
      <c r="D56" s="131"/>
      <c r="E56" s="131"/>
      <c r="F56" s="104"/>
    </row>
    <row r="57" spans="3:6">
      <c r="C57" s="130"/>
      <c r="D57" s="131"/>
      <c r="E57" s="131"/>
      <c r="F57" s="104"/>
    </row>
    <row r="58" spans="3:6">
      <c r="C58" s="130"/>
      <c r="D58" s="131"/>
      <c r="E58" s="131"/>
      <c r="F58" s="104"/>
    </row>
    <row r="59" spans="3:6">
      <c r="C59" s="130"/>
      <c r="D59" s="131"/>
      <c r="E59" s="131"/>
      <c r="F59" s="104"/>
    </row>
    <row r="60" spans="3:6">
      <c r="C60" s="130"/>
      <c r="D60" s="131"/>
      <c r="E60" s="131"/>
      <c r="F60" s="104"/>
    </row>
    <row r="61" spans="3:6">
      <c r="C61" s="130"/>
      <c r="D61" s="131"/>
      <c r="E61" s="131"/>
      <c r="F61" s="104"/>
    </row>
    <row r="62" spans="3:6">
      <c r="C62" s="130"/>
      <c r="D62" s="131"/>
      <c r="E62" s="131"/>
      <c r="F62" s="104"/>
    </row>
    <row r="63" spans="3:6">
      <c r="C63" s="130"/>
      <c r="D63" s="131"/>
      <c r="E63" s="131"/>
      <c r="F63" s="104"/>
    </row>
    <row r="64" spans="3:6">
      <c r="C64" s="130"/>
      <c r="D64" s="131"/>
      <c r="E64" s="131"/>
      <c r="F64" s="104"/>
    </row>
    <row r="65" spans="3:6">
      <c r="C65" s="130"/>
      <c r="D65" s="131"/>
      <c r="E65" s="131"/>
      <c r="F65" s="104"/>
    </row>
    <row r="66" spans="3:6">
      <c r="C66" s="130"/>
      <c r="D66" s="131"/>
      <c r="E66" s="131"/>
      <c r="F66" s="104"/>
    </row>
    <row r="67" spans="3:6">
      <c r="C67" s="130"/>
      <c r="D67" s="131"/>
      <c r="E67" s="131"/>
      <c r="F67" s="104"/>
    </row>
    <row r="68" spans="3:6">
      <c r="C68" s="130"/>
      <c r="D68" s="131"/>
      <c r="E68" s="131"/>
      <c r="F68" s="104"/>
    </row>
    <row r="69" spans="3:6">
      <c r="C69" s="130"/>
      <c r="D69" s="131"/>
      <c r="E69" s="131"/>
      <c r="F69" s="104"/>
    </row>
    <row r="70" spans="3:6">
      <c r="C70" s="130"/>
      <c r="D70" s="131"/>
      <c r="E70" s="131"/>
      <c r="F70" s="104"/>
    </row>
    <row r="71" spans="3:6">
      <c r="C71" s="130"/>
      <c r="D71" s="131"/>
      <c r="E71" s="131"/>
      <c r="F71" s="104"/>
    </row>
    <row r="72" spans="3:6">
      <c r="C72" s="130"/>
      <c r="D72" s="131"/>
      <c r="E72" s="131"/>
      <c r="F72" s="104"/>
    </row>
    <row r="73" spans="3:6">
      <c r="C73" s="130"/>
      <c r="D73" s="131"/>
      <c r="E73" s="131"/>
      <c r="F73" s="104"/>
    </row>
    <row r="74" spans="3:6">
      <c r="C74" s="130"/>
      <c r="D74" s="131"/>
      <c r="E74" s="131"/>
      <c r="F74" s="104"/>
    </row>
    <row r="75" spans="3:6">
      <c r="C75" s="130"/>
      <c r="D75" s="131"/>
      <c r="E75" s="131"/>
      <c r="F75" s="104"/>
    </row>
    <row r="76" spans="3:6">
      <c r="C76" s="130"/>
      <c r="D76" s="131"/>
      <c r="E76" s="131"/>
      <c r="F76" s="104"/>
    </row>
    <row r="77" spans="3:6">
      <c r="C77" s="130"/>
      <c r="D77" s="131"/>
      <c r="E77" s="131"/>
      <c r="F77" s="104"/>
    </row>
    <row r="78" spans="3:6">
      <c r="C78" s="130"/>
      <c r="D78" s="131"/>
      <c r="E78" s="131"/>
      <c r="F78" s="104"/>
    </row>
    <row r="79" spans="3:6">
      <c r="C79" s="130"/>
      <c r="D79" s="131"/>
      <c r="E79" s="131"/>
      <c r="F79" s="104"/>
    </row>
    <row r="80" spans="3:6">
      <c r="C80" s="132"/>
      <c r="D80" s="133"/>
      <c r="E80" s="133"/>
      <c r="F80" s="106"/>
    </row>
    <row r="81" spans="3:6" ht="15.75">
      <c r="C81" s="134" t="s">
        <v>14</v>
      </c>
      <c r="D81" s="80"/>
      <c r="E81" s="80"/>
      <c r="F81" s="112"/>
    </row>
    <row r="82" spans="3:6">
      <c r="C82" s="135" t="s">
        <v>15</v>
      </c>
      <c r="D82" s="136"/>
      <c r="E82" s="137" t="s">
        <v>16</v>
      </c>
      <c r="F82" s="126"/>
    </row>
    <row r="83" spans="3:6">
      <c r="C83" s="32" t="s">
        <v>17</v>
      </c>
      <c r="D83" s="4" t="s">
        <v>18</v>
      </c>
      <c r="E83" s="138"/>
      <c r="F83" s="129"/>
    </row>
    <row r="84" spans="3:6">
      <c r="C84" s="44" t="s">
        <v>19</v>
      </c>
      <c r="D84" s="51"/>
      <c r="E84" s="139"/>
      <c r="F84" s="104"/>
    </row>
    <row r="85" spans="3:6">
      <c r="C85" s="44" t="s">
        <v>180</v>
      </c>
      <c r="D85" s="51"/>
      <c r="E85" s="139"/>
      <c r="F85" s="104"/>
    </row>
    <row r="86" spans="3:6">
      <c r="C86" s="44" t="s">
        <v>243</v>
      </c>
      <c r="D86" s="51"/>
      <c r="E86" s="139"/>
      <c r="F86" s="104"/>
    </row>
    <row r="87" spans="3:6">
      <c r="C87" s="44" t="s">
        <v>182</v>
      </c>
      <c r="D87" s="51"/>
      <c r="E87" s="139"/>
      <c r="F87" s="104"/>
    </row>
    <row r="88" spans="3:6">
      <c r="C88" s="44" t="s">
        <v>23</v>
      </c>
      <c r="D88" s="51"/>
      <c r="E88" s="139"/>
      <c r="F88" s="104"/>
    </row>
    <row r="89" spans="3:6" ht="12.75" customHeight="1">
      <c r="C89" s="141" t="s">
        <v>24</v>
      </c>
      <c r="D89" s="142"/>
      <c r="E89" s="139"/>
      <c r="F89" s="104"/>
    </row>
    <row r="90" spans="3:6">
      <c r="C90" s="143"/>
      <c r="D90" s="144"/>
      <c r="E90" s="139"/>
      <c r="F90" s="104"/>
    </row>
    <row r="91" spans="3:6">
      <c r="C91" s="143"/>
      <c r="D91" s="144"/>
      <c r="E91" s="139"/>
      <c r="F91" s="104"/>
    </row>
    <row r="92" spans="3:6">
      <c r="C92" s="143"/>
      <c r="D92" s="144"/>
      <c r="E92" s="139"/>
      <c r="F92" s="104"/>
    </row>
    <row r="93" spans="3:6">
      <c r="C93" s="143"/>
      <c r="D93" s="144"/>
      <c r="E93" s="139"/>
      <c r="F93" s="104"/>
    </row>
    <row r="94" spans="3:6">
      <c r="C94" s="145"/>
      <c r="D94" s="146"/>
      <c r="E94" s="139"/>
      <c r="F94" s="104"/>
    </row>
    <row r="95" spans="3:6">
      <c r="C95" s="145"/>
      <c r="D95" s="146"/>
      <c r="E95" s="139"/>
      <c r="F95" s="104"/>
    </row>
    <row r="96" spans="3:6">
      <c r="C96" s="145"/>
      <c r="D96" s="146"/>
      <c r="E96" s="139"/>
      <c r="F96" s="104"/>
    </row>
    <row r="97" spans="3:6">
      <c r="C97" s="145"/>
      <c r="D97" s="146"/>
      <c r="E97" s="139"/>
      <c r="F97" s="104"/>
    </row>
    <row r="98" spans="3:6">
      <c r="C98" s="145"/>
      <c r="D98" s="146"/>
      <c r="E98" s="139"/>
      <c r="F98" s="104"/>
    </row>
    <row r="99" spans="3:6">
      <c r="C99" s="145"/>
      <c r="D99" s="146"/>
      <c r="E99" s="139"/>
      <c r="F99" s="104"/>
    </row>
    <row r="100" spans="3:6">
      <c r="C100" s="145"/>
      <c r="D100" s="146"/>
      <c r="E100" s="139"/>
      <c r="F100" s="104"/>
    </row>
    <row r="101" spans="3:6">
      <c r="C101" s="145"/>
      <c r="D101" s="146"/>
      <c r="E101" s="139"/>
      <c r="F101" s="104"/>
    </row>
    <row r="102" spans="3:6">
      <c r="C102" s="145"/>
      <c r="D102" s="146"/>
      <c r="E102" s="139"/>
      <c r="F102" s="104"/>
    </row>
    <row r="103" spans="3:6">
      <c r="C103" s="147"/>
      <c r="D103" s="148"/>
      <c r="E103" s="140"/>
      <c r="F103" s="106"/>
    </row>
    <row r="104" spans="3:6" ht="15.75">
      <c r="C104" s="134" t="s">
        <v>28</v>
      </c>
      <c r="D104" s="80"/>
      <c r="E104" s="80"/>
      <c r="F104" s="112"/>
    </row>
    <row r="105" spans="3:6">
      <c r="C105" s="124" t="s">
        <v>202</v>
      </c>
      <c r="D105" s="125"/>
      <c r="E105" s="125"/>
      <c r="F105" s="126"/>
    </row>
    <row r="106" spans="3:6">
      <c r="C106" s="127"/>
      <c r="D106" s="128"/>
      <c r="E106" s="128"/>
      <c r="F106" s="129"/>
    </row>
    <row r="107" spans="3:6">
      <c r="C107" s="130"/>
      <c r="D107" s="131"/>
      <c r="E107" s="131"/>
      <c r="F107" s="104"/>
    </row>
    <row r="108" spans="3:6">
      <c r="C108" s="130"/>
      <c r="D108" s="131"/>
      <c r="E108" s="131"/>
      <c r="F108" s="104"/>
    </row>
    <row r="109" spans="3:6">
      <c r="C109" s="130"/>
      <c r="D109" s="131"/>
      <c r="E109" s="131"/>
      <c r="F109" s="104"/>
    </row>
    <row r="110" spans="3:6">
      <c r="C110" s="130"/>
      <c r="D110" s="131"/>
      <c r="E110" s="131"/>
      <c r="F110" s="104"/>
    </row>
    <row r="111" spans="3:6">
      <c r="C111" s="130"/>
      <c r="D111" s="131"/>
      <c r="E111" s="131"/>
      <c r="F111" s="104"/>
    </row>
    <row r="112" spans="3:6">
      <c r="C112" s="130"/>
      <c r="D112" s="131"/>
      <c r="E112" s="131"/>
      <c r="F112" s="104"/>
    </row>
    <row r="113" spans="3:6">
      <c r="C113" s="130"/>
      <c r="D113" s="131"/>
      <c r="E113" s="131"/>
      <c r="F113" s="104"/>
    </row>
    <row r="114" spans="3:6">
      <c r="C114" s="130"/>
      <c r="D114" s="131"/>
      <c r="E114" s="131"/>
      <c r="F114" s="104"/>
    </row>
    <row r="115" spans="3:6">
      <c r="C115" s="130"/>
      <c r="D115" s="131"/>
      <c r="E115" s="131"/>
      <c r="F115" s="104"/>
    </row>
    <row r="116" spans="3:6">
      <c r="C116" s="130"/>
      <c r="D116" s="131"/>
      <c r="E116" s="131"/>
      <c r="F116" s="104"/>
    </row>
    <row r="117" spans="3:6">
      <c r="C117" s="130"/>
      <c r="D117" s="131"/>
      <c r="E117" s="131"/>
      <c r="F117" s="104"/>
    </row>
    <row r="118" spans="3:6">
      <c r="C118" s="130"/>
      <c r="D118" s="131"/>
      <c r="E118" s="131"/>
      <c r="F118" s="104"/>
    </row>
    <row r="119" spans="3:6">
      <c r="C119" s="130"/>
      <c r="D119" s="131"/>
      <c r="E119" s="131"/>
      <c r="F119" s="104"/>
    </row>
    <row r="120" spans="3:6">
      <c r="C120" s="130"/>
      <c r="D120" s="131"/>
      <c r="E120" s="131"/>
      <c r="F120" s="104"/>
    </row>
    <row r="121" spans="3:6">
      <c r="C121" s="149"/>
      <c r="D121" s="150"/>
      <c r="E121" s="150"/>
      <c r="F121" s="151"/>
    </row>
    <row r="122" spans="3:6">
      <c r="C122" s="152" t="s">
        <v>32</v>
      </c>
      <c r="D122" s="153"/>
      <c r="E122" s="87"/>
      <c r="F122" s="88"/>
    </row>
    <row r="123" spans="3:6">
      <c r="C123" s="32" t="s">
        <v>33</v>
      </c>
      <c r="D123" s="17"/>
      <c r="E123" s="89"/>
      <c r="F123" s="90"/>
    </row>
    <row r="124" spans="3:6">
      <c r="C124" s="32" t="s">
        <v>34</v>
      </c>
      <c r="D124" s="17"/>
      <c r="E124" s="154"/>
      <c r="F124" s="155"/>
    </row>
    <row r="125" spans="3:6">
      <c r="C125" s="152" t="s">
        <v>35</v>
      </c>
      <c r="D125" s="125"/>
      <c r="E125" s="125"/>
      <c r="F125" s="126"/>
    </row>
    <row r="126" spans="3:6">
      <c r="C126" s="127"/>
      <c r="D126" s="128"/>
      <c r="E126" s="128"/>
      <c r="F126" s="129"/>
    </row>
    <row r="127" spans="3:6">
      <c r="C127" s="130"/>
      <c r="D127" s="131"/>
      <c r="E127" s="131"/>
      <c r="F127" s="104"/>
    </row>
    <row r="128" spans="3:6">
      <c r="C128" s="130"/>
      <c r="D128" s="131"/>
      <c r="E128" s="131"/>
      <c r="F128" s="104"/>
    </row>
    <row r="129" spans="3:6">
      <c r="C129" s="130"/>
      <c r="D129" s="131"/>
      <c r="E129" s="131"/>
      <c r="F129" s="104"/>
    </row>
    <row r="130" spans="3:6">
      <c r="C130" s="130"/>
      <c r="D130" s="131"/>
      <c r="E130" s="131"/>
      <c r="F130" s="104"/>
    </row>
    <row r="131" spans="3:6">
      <c r="C131" s="130"/>
      <c r="D131" s="131"/>
      <c r="E131" s="131"/>
      <c r="F131" s="104"/>
    </row>
    <row r="132" spans="3:6">
      <c r="C132" s="130"/>
      <c r="D132" s="131"/>
      <c r="E132" s="131"/>
      <c r="F132" s="104"/>
    </row>
    <row r="133" spans="3:6">
      <c r="C133" s="130"/>
      <c r="D133" s="131"/>
      <c r="E133" s="131"/>
      <c r="F133" s="104"/>
    </row>
    <row r="134" spans="3:6">
      <c r="C134" s="130"/>
      <c r="D134" s="131"/>
      <c r="E134" s="131"/>
      <c r="F134" s="104"/>
    </row>
    <row r="135" spans="3:6">
      <c r="C135" s="149"/>
      <c r="D135" s="150"/>
      <c r="E135" s="150"/>
      <c r="F135" s="151"/>
    </row>
    <row r="136" spans="3:6">
      <c r="C136" s="124" t="s">
        <v>203</v>
      </c>
      <c r="D136" s="125"/>
      <c r="E136" s="125"/>
      <c r="F136" s="126"/>
    </row>
    <row r="137" spans="3:6">
      <c r="C137" s="127"/>
      <c r="D137" s="128"/>
      <c r="E137" s="128"/>
      <c r="F137" s="129"/>
    </row>
    <row r="138" spans="3:6">
      <c r="C138" s="130"/>
      <c r="D138" s="131"/>
      <c r="E138" s="131"/>
      <c r="F138" s="104"/>
    </row>
    <row r="139" spans="3:6">
      <c r="C139" s="130"/>
      <c r="D139" s="131"/>
      <c r="E139" s="131"/>
      <c r="F139" s="104"/>
    </row>
    <row r="140" spans="3:6">
      <c r="C140" s="130"/>
      <c r="D140" s="131"/>
      <c r="E140" s="131"/>
      <c r="F140" s="104"/>
    </row>
    <row r="141" spans="3:6">
      <c r="C141" s="130"/>
      <c r="D141" s="131"/>
      <c r="E141" s="131"/>
      <c r="F141" s="104"/>
    </row>
    <row r="142" spans="3:6">
      <c r="C142" s="130"/>
      <c r="D142" s="131"/>
      <c r="E142" s="131"/>
      <c r="F142" s="104"/>
    </row>
    <row r="143" spans="3:6">
      <c r="C143" s="130"/>
      <c r="D143" s="131"/>
      <c r="E143" s="131"/>
      <c r="F143" s="104"/>
    </row>
    <row r="144" spans="3:6">
      <c r="C144" s="132"/>
      <c r="D144" s="133"/>
      <c r="E144" s="133"/>
      <c r="F144" s="106"/>
    </row>
    <row r="145" spans="3:6" ht="15.75">
      <c r="C145" s="134" t="s">
        <v>37</v>
      </c>
      <c r="D145" s="80"/>
      <c r="E145" s="80"/>
      <c r="F145" s="112"/>
    </row>
    <row r="146" spans="3:6">
      <c r="C146" s="152" t="s">
        <v>38</v>
      </c>
      <c r="D146" s="153"/>
      <c r="E146" s="87"/>
      <c r="F146" s="88"/>
    </row>
    <row r="147" spans="3:6">
      <c r="C147" s="32" t="s">
        <v>39</v>
      </c>
      <c r="D147" s="17"/>
      <c r="E147" s="63"/>
      <c r="F147" s="33"/>
    </row>
    <row r="148" spans="3:6">
      <c r="C148" s="34" t="s">
        <v>40</v>
      </c>
      <c r="D148" s="22"/>
      <c r="E148" s="64"/>
      <c r="F148" s="65"/>
    </row>
    <row r="149" spans="3:6">
      <c r="C149" s="152" t="s">
        <v>41</v>
      </c>
      <c r="D149" s="125"/>
      <c r="E149" s="125"/>
      <c r="F149" s="126"/>
    </row>
    <row r="150" spans="3:6">
      <c r="C150" s="127"/>
      <c r="D150" s="128"/>
      <c r="E150" s="128"/>
      <c r="F150" s="129"/>
    </row>
    <row r="151" spans="3:6">
      <c r="C151" s="130"/>
      <c r="D151" s="131"/>
      <c r="E151" s="131"/>
      <c r="F151" s="104"/>
    </row>
    <row r="152" spans="3:6">
      <c r="C152" s="130"/>
      <c r="D152" s="131"/>
      <c r="E152" s="131"/>
      <c r="F152" s="104"/>
    </row>
    <row r="153" spans="3:6">
      <c r="C153" s="130"/>
      <c r="D153" s="131"/>
      <c r="E153" s="131"/>
      <c r="F153" s="104"/>
    </row>
    <row r="154" spans="3:6">
      <c r="C154" s="130"/>
      <c r="D154" s="131"/>
      <c r="E154" s="131"/>
      <c r="F154" s="104"/>
    </row>
    <row r="155" spans="3:6">
      <c r="C155" s="130"/>
      <c r="D155" s="131"/>
      <c r="E155" s="131"/>
      <c r="F155" s="104"/>
    </row>
    <row r="156" spans="3:6">
      <c r="C156" s="130"/>
      <c r="D156" s="131"/>
      <c r="E156" s="131"/>
      <c r="F156" s="104"/>
    </row>
    <row r="157" spans="3:6">
      <c r="C157" s="130"/>
      <c r="D157" s="131"/>
      <c r="E157" s="131"/>
      <c r="F157" s="104"/>
    </row>
    <row r="158" spans="3:6">
      <c r="C158" s="130"/>
      <c r="D158" s="131"/>
      <c r="E158" s="131"/>
      <c r="F158" s="104"/>
    </row>
    <row r="159" spans="3:6">
      <c r="C159" s="130"/>
      <c r="D159" s="131"/>
      <c r="E159" s="131"/>
      <c r="F159" s="104"/>
    </row>
    <row r="160" spans="3:6">
      <c r="C160" s="130"/>
      <c r="D160" s="131"/>
      <c r="E160" s="131"/>
      <c r="F160" s="104"/>
    </row>
    <row r="161" spans="3:6">
      <c r="C161" s="130"/>
      <c r="D161" s="131"/>
      <c r="E161" s="131"/>
      <c r="F161" s="104"/>
    </row>
    <row r="162" spans="3:6">
      <c r="C162" s="130"/>
      <c r="D162" s="131"/>
      <c r="E162" s="131"/>
      <c r="F162" s="104"/>
    </row>
    <row r="163" spans="3:6">
      <c r="C163" s="130"/>
      <c r="D163" s="131"/>
      <c r="E163" s="131"/>
      <c r="F163" s="104"/>
    </row>
    <row r="164" spans="3:6">
      <c r="C164" s="130"/>
      <c r="D164" s="131"/>
      <c r="E164" s="131"/>
      <c r="F164" s="104"/>
    </row>
    <row r="165" spans="3:6">
      <c r="C165" s="130"/>
      <c r="D165" s="131"/>
      <c r="E165" s="131"/>
      <c r="F165" s="104"/>
    </row>
    <row r="166" spans="3:6">
      <c r="C166" s="130"/>
      <c r="D166" s="131"/>
      <c r="E166" s="131"/>
      <c r="F166" s="104"/>
    </row>
    <row r="167" spans="3:6">
      <c r="C167" s="130"/>
      <c r="D167" s="131"/>
      <c r="E167" s="131"/>
      <c r="F167" s="104"/>
    </row>
    <row r="168" spans="3:6">
      <c r="C168" s="130"/>
      <c r="D168" s="131"/>
      <c r="E168" s="131"/>
      <c r="F168" s="104"/>
    </row>
    <row r="169" spans="3:6">
      <c r="C169" s="132"/>
      <c r="D169" s="133"/>
      <c r="E169" s="133"/>
      <c r="F169" s="106"/>
    </row>
    <row r="170" spans="3:6" ht="34.5" customHeight="1">
      <c r="C170" s="134" t="s">
        <v>42</v>
      </c>
      <c r="D170" s="80"/>
      <c r="E170" s="80"/>
      <c r="F170" s="112"/>
    </row>
    <row r="171" spans="3:6" ht="30.75">
      <c r="C171" s="38" t="s">
        <v>43</v>
      </c>
      <c r="D171" s="17"/>
      <c r="E171" s="137" t="s">
        <v>44</v>
      </c>
      <c r="F171" s="126"/>
    </row>
    <row r="172" spans="3:6">
      <c r="C172" s="32" t="s">
        <v>45</v>
      </c>
      <c r="D172" s="17"/>
      <c r="E172" s="156"/>
      <c r="F172" s="157"/>
    </row>
    <row r="173" spans="3:6">
      <c r="C173" s="32" t="s">
        <v>46</v>
      </c>
      <c r="D173" s="12"/>
      <c r="E173" s="158"/>
      <c r="F173" s="159"/>
    </row>
    <row r="174" spans="3:6">
      <c r="C174" s="32" t="s">
        <v>47</v>
      </c>
      <c r="D174" s="12"/>
      <c r="E174" s="158"/>
      <c r="F174" s="159"/>
    </row>
    <row r="175" spans="3:6">
      <c r="C175" s="32" t="s">
        <v>48</v>
      </c>
      <c r="D175" s="14"/>
      <c r="E175" s="158"/>
      <c r="F175" s="159"/>
    </row>
    <row r="176" spans="3:6" ht="60.75">
      <c r="C176" s="38" t="s">
        <v>49</v>
      </c>
      <c r="D176" s="17"/>
      <c r="E176" s="158"/>
      <c r="F176" s="159"/>
    </row>
    <row r="177" spans="3:6">
      <c r="C177" s="97"/>
      <c r="D177" s="98"/>
      <c r="E177" s="158"/>
      <c r="F177" s="159"/>
    </row>
    <row r="178" spans="3:6">
      <c r="C178" s="145"/>
      <c r="D178" s="146"/>
      <c r="E178" s="158"/>
      <c r="F178" s="159"/>
    </row>
    <row r="179" spans="3:6">
      <c r="C179" s="145"/>
      <c r="D179" s="146"/>
      <c r="E179" s="158"/>
      <c r="F179" s="159"/>
    </row>
    <row r="180" spans="3:6">
      <c r="C180" s="145"/>
      <c r="D180" s="146"/>
      <c r="E180" s="158"/>
      <c r="F180" s="159"/>
    </row>
    <row r="181" spans="3:6">
      <c r="C181" s="145"/>
      <c r="D181" s="146"/>
      <c r="E181" s="158"/>
      <c r="F181" s="159"/>
    </row>
    <row r="182" spans="3:6">
      <c r="C182" s="145"/>
      <c r="D182" s="146"/>
      <c r="E182" s="158"/>
      <c r="F182" s="159"/>
    </row>
    <row r="183" spans="3:6">
      <c r="C183" s="145"/>
      <c r="D183" s="146"/>
      <c r="E183" s="158"/>
      <c r="F183" s="159"/>
    </row>
    <row r="184" spans="3:6">
      <c r="C184" s="145"/>
      <c r="D184" s="146"/>
      <c r="E184" s="158"/>
      <c r="F184" s="159"/>
    </row>
    <row r="185" spans="3:6">
      <c r="C185" s="145"/>
      <c r="D185" s="146"/>
      <c r="E185" s="158"/>
      <c r="F185" s="159"/>
    </row>
    <row r="186" spans="3:6">
      <c r="C186" s="145"/>
      <c r="D186" s="146"/>
      <c r="E186" s="158"/>
      <c r="F186" s="159"/>
    </row>
    <row r="187" spans="3:6">
      <c r="C187" s="145"/>
      <c r="D187" s="146"/>
      <c r="E187" s="158"/>
      <c r="F187" s="159"/>
    </row>
    <row r="188" spans="3:6">
      <c r="C188" s="145"/>
      <c r="D188" s="146"/>
      <c r="E188" s="158"/>
      <c r="F188" s="159"/>
    </row>
    <row r="189" spans="3:6">
      <c r="C189" s="145"/>
      <c r="D189" s="146"/>
      <c r="E189" s="158"/>
      <c r="F189" s="159"/>
    </row>
    <row r="190" spans="3:6">
      <c r="C190" s="145"/>
      <c r="D190" s="146"/>
      <c r="E190" s="158"/>
      <c r="F190" s="159"/>
    </row>
    <row r="191" spans="3:6">
      <c r="C191" s="145"/>
      <c r="D191" s="146"/>
      <c r="E191" s="158"/>
      <c r="F191" s="159"/>
    </row>
    <row r="192" spans="3:6">
      <c r="C192" s="145"/>
      <c r="D192" s="146"/>
      <c r="E192" s="158"/>
      <c r="F192" s="159"/>
    </row>
    <row r="193" spans="3:6">
      <c r="C193" s="145"/>
      <c r="D193" s="146"/>
      <c r="E193" s="158"/>
      <c r="F193" s="159"/>
    </row>
    <row r="194" spans="3:6">
      <c r="C194" s="145"/>
      <c r="D194" s="146"/>
      <c r="E194" s="158"/>
      <c r="F194" s="159"/>
    </row>
    <row r="195" spans="3:6">
      <c r="C195" s="145"/>
      <c r="D195" s="146"/>
      <c r="E195" s="158"/>
      <c r="F195" s="159"/>
    </row>
    <row r="196" spans="3:6">
      <c r="C196" s="145"/>
      <c r="D196" s="146"/>
      <c r="E196" s="158"/>
      <c r="F196" s="159"/>
    </row>
    <row r="197" spans="3:6">
      <c r="C197" s="145"/>
      <c r="D197" s="146"/>
      <c r="E197" s="158"/>
      <c r="F197" s="159"/>
    </row>
    <row r="198" spans="3:6">
      <c r="C198" s="145"/>
      <c r="D198" s="146"/>
      <c r="E198" s="158"/>
      <c r="F198" s="159"/>
    </row>
    <row r="199" spans="3:6">
      <c r="C199" s="162"/>
      <c r="D199" s="163"/>
      <c r="E199" s="160"/>
      <c r="F199" s="161"/>
    </row>
    <row r="200" spans="3:6" ht="60.75" customHeight="1">
      <c r="C200" s="79" t="s">
        <v>244</v>
      </c>
      <c r="D200" s="80"/>
      <c r="E200" s="80"/>
      <c r="F200" s="81"/>
    </row>
    <row r="201" spans="3:6" ht="17.25" customHeight="1">
      <c r="C201" s="82" t="s">
        <v>245</v>
      </c>
      <c r="D201" s="83"/>
      <c r="E201" s="83"/>
      <c r="F201" s="84"/>
    </row>
    <row r="202" spans="3:6">
      <c r="C202" s="32" t="s">
        <v>52</v>
      </c>
      <c r="D202" s="7" t="s">
        <v>53</v>
      </c>
      <c r="E202" s="8" t="s">
        <v>54</v>
      </c>
      <c r="F202" s="39" t="s">
        <v>55</v>
      </c>
    </row>
    <row r="203" spans="3:6">
      <c r="C203" s="40"/>
      <c r="D203" s="12"/>
      <c r="E203" s="25"/>
      <c r="F203" s="41"/>
    </row>
    <row r="204" spans="3:6">
      <c r="C204" s="42"/>
      <c r="D204" s="12"/>
      <c r="E204" s="25"/>
      <c r="F204" s="43"/>
    </row>
    <row r="205" spans="3:6">
      <c r="C205" s="40"/>
      <c r="D205" s="12"/>
      <c r="E205" s="25"/>
      <c r="F205" s="41"/>
    </row>
    <row r="206" spans="3:6">
      <c r="C206" s="42"/>
      <c r="D206" s="12"/>
      <c r="E206" s="25"/>
      <c r="F206" s="43"/>
    </row>
    <row r="207" spans="3:6">
      <c r="C207" s="40"/>
      <c r="D207" s="12"/>
      <c r="E207" s="25"/>
      <c r="F207" s="41"/>
    </row>
    <row r="208" spans="3:6">
      <c r="C208" s="42"/>
      <c r="D208" s="12"/>
      <c r="E208" s="25"/>
      <c r="F208" s="43"/>
    </row>
    <row r="209" spans="3:6">
      <c r="C209" s="40"/>
      <c r="D209" s="12"/>
      <c r="E209" s="25"/>
      <c r="F209" s="41"/>
    </row>
    <row r="210" spans="3:6">
      <c r="C210" s="42"/>
      <c r="D210" s="12"/>
      <c r="E210" s="25"/>
      <c r="F210" s="43"/>
    </row>
    <row r="211" spans="3:6">
      <c r="C211" s="40"/>
      <c r="D211" s="12"/>
      <c r="E211" s="25"/>
      <c r="F211" s="41"/>
    </row>
    <row r="212" spans="3:6">
      <c r="C212" s="40"/>
      <c r="D212" s="12"/>
      <c r="E212" s="25"/>
      <c r="F212" s="43"/>
    </row>
    <row r="213" spans="3:6" ht="15.75">
      <c r="C213" s="85" t="s">
        <v>56</v>
      </c>
      <c r="D213" s="86"/>
      <c r="E213" s="87"/>
      <c r="F213" s="88"/>
    </row>
    <row r="214" spans="3:6">
      <c r="C214" s="44" t="s">
        <v>57</v>
      </c>
      <c r="D214" s="16">
        <f>SUMIFS($D$327:$D$336,$E$327:$E$336, "Secured")</f>
        <v>0</v>
      </c>
      <c r="E214" s="89"/>
      <c r="F214" s="90"/>
    </row>
    <row r="215" spans="3:6">
      <c r="C215" s="44" t="s">
        <v>58</v>
      </c>
      <c r="D215" s="16">
        <f>SUMIFS($D$327:$D$336,$E$327:$E$336, "Anticipated")</f>
        <v>0</v>
      </c>
      <c r="E215" s="89"/>
      <c r="F215" s="90"/>
    </row>
    <row r="216" spans="3:6">
      <c r="C216" s="44" t="s">
        <v>59</v>
      </c>
      <c r="D216" s="16">
        <f>SUMIFS($D$327:$D$336,$E$327:$E$336, "Proposed")</f>
        <v>0</v>
      </c>
      <c r="E216" s="89"/>
      <c r="F216" s="90"/>
    </row>
    <row r="217" spans="3:6">
      <c r="C217" s="44" t="s">
        <v>246</v>
      </c>
      <c r="D217" s="16">
        <f>SUM(D214:D216)</f>
        <v>0</v>
      </c>
      <c r="E217" s="89"/>
      <c r="F217" s="90"/>
    </row>
    <row r="218" spans="3:6">
      <c r="C218" s="44" t="s">
        <v>247</v>
      </c>
      <c r="D218" s="16">
        <f>D7</f>
        <v>0</v>
      </c>
      <c r="E218" s="89"/>
      <c r="F218" s="90"/>
    </row>
    <row r="219" spans="3:6">
      <c r="C219" s="44" t="s">
        <v>62</v>
      </c>
      <c r="D219" s="78" t="str">
        <f>IFERROR(D217/D218,"-")</f>
        <v>-</v>
      </c>
      <c r="E219" s="89"/>
      <c r="F219" s="90"/>
    </row>
    <row r="220" spans="3:6">
      <c r="C220" s="93" t="s">
        <v>63</v>
      </c>
      <c r="D220" s="94"/>
      <c r="E220" s="89"/>
      <c r="F220" s="90"/>
    </row>
    <row r="221" spans="3:6">
      <c r="C221" s="95"/>
      <c r="D221" s="96"/>
      <c r="E221" s="91"/>
      <c r="F221" s="92"/>
    </row>
    <row r="222" spans="3:6" ht="15.75">
      <c r="C222" s="134" t="s">
        <v>64</v>
      </c>
      <c r="D222" s="80"/>
      <c r="E222" s="80"/>
      <c r="F222" s="112"/>
    </row>
    <row r="223" spans="3:6" ht="15.75">
      <c r="C223" s="85" t="s">
        <v>65</v>
      </c>
      <c r="D223" s="86"/>
      <c r="E223" s="87"/>
      <c r="F223" s="88"/>
    </row>
    <row r="224" spans="3:6">
      <c r="C224" s="32" t="s">
        <v>66</v>
      </c>
      <c r="D224" s="10">
        <f>D7</f>
        <v>0</v>
      </c>
      <c r="E224" s="89"/>
      <c r="F224" s="90"/>
    </row>
    <row r="225" spans="3:6">
      <c r="C225" s="34" t="s">
        <v>67</v>
      </c>
      <c r="D225" s="10">
        <f>D217</f>
        <v>0</v>
      </c>
      <c r="E225" s="89"/>
      <c r="F225" s="90"/>
    </row>
    <row r="226" spans="3:6" ht="15.75">
      <c r="C226" s="35" t="s">
        <v>68</v>
      </c>
      <c r="D226" s="3"/>
      <c r="E226" s="89"/>
      <c r="F226" s="90"/>
    </row>
    <row r="227" spans="3:6">
      <c r="C227" s="36" t="s">
        <v>69</v>
      </c>
      <c r="D227" s="17"/>
      <c r="E227" s="89"/>
      <c r="F227" s="90"/>
    </row>
    <row r="228" spans="3:6">
      <c r="C228" s="37" t="s">
        <v>70</v>
      </c>
      <c r="D228" s="17"/>
      <c r="E228" s="89"/>
      <c r="F228" s="90"/>
    </row>
    <row r="229" spans="3:6">
      <c r="C229" s="32" t="s">
        <v>71</v>
      </c>
      <c r="D229" s="13"/>
      <c r="E229" s="89"/>
      <c r="F229" s="90"/>
    </row>
    <row r="230" spans="3:6">
      <c r="C230" s="34" t="s">
        <v>72</v>
      </c>
      <c r="D230" s="9">
        <f>D229*DollarsPerKWH_Residential</f>
        <v>0</v>
      </c>
      <c r="E230" s="89"/>
      <c r="F230" s="90"/>
    </row>
    <row r="231" spans="3:6">
      <c r="C231" s="32" t="s">
        <v>73</v>
      </c>
      <c r="D231" s="13"/>
      <c r="E231" s="89"/>
      <c r="F231" s="90"/>
    </row>
    <row r="232" spans="3:6">
      <c r="C232" s="34" t="s">
        <v>74</v>
      </c>
      <c r="D232" s="9">
        <f>D231*DollarsPerTherm_Gas</f>
        <v>0</v>
      </c>
      <c r="E232" s="89"/>
      <c r="F232" s="90"/>
    </row>
    <row r="233" spans="3:6">
      <c r="C233" s="73" t="s">
        <v>75</v>
      </c>
      <c r="D233" s="13"/>
      <c r="E233" s="89"/>
      <c r="F233" s="90"/>
    </row>
    <row r="234" spans="3:6">
      <c r="C234" s="74" t="s">
        <v>76</v>
      </c>
      <c r="D234" s="9">
        <f>D233*DollarsPerGallon_Propane</f>
        <v>0</v>
      </c>
      <c r="E234" s="89"/>
      <c r="F234" s="90"/>
    </row>
    <row r="235" spans="3:6">
      <c r="C235" s="73" t="s">
        <v>77</v>
      </c>
      <c r="D235" s="13"/>
      <c r="E235" s="89"/>
      <c r="F235" s="90"/>
    </row>
    <row r="236" spans="3:6">
      <c r="C236" s="74" t="s">
        <v>78</v>
      </c>
      <c r="D236" s="9">
        <f>D235*DollarsPerGallon_Oil</f>
        <v>0</v>
      </c>
      <c r="E236" s="89"/>
      <c r="F236" s="90"/>
    </row>
    <row r="237" spans="3:6" ht="15.75">
      <c r="C237" s="35" t="s">
        <v>79</v>
      </c>
      <c r="D237" s="3"/>
      <c r="E237" s="89"/>
      <c r="F237" s="90"/>
    </row>
    <row r="238" spans="3:6">
      <c r="C238" s="32" t="s">
        <v>80</v>
      </c>
      <c r="D238" s="10">
        <f>D230+D232+D234+D236</f>
        <v>0</v>
      </c>
      <c r="E238" s="89"/>
      <c r="F238" s="90"/>
    </row>
    <row r="239" spans="3:6">
      <c r="C239" s="32" t="s">
        <v>81</v>
      </c>
      <c r="D239" s="75" t="str">
        <f>IFERROR(#REF!/D238,"-")</f>
        <v>-</v>
      </c>
      <c r="E239" s="154"/>
      <c r="F239" s="155"/>
    </row>
    <row r="240" spans="3:6">
      <c r="C240" s="152" t="s">
        <v>82</v>
      </c>
      <c r="D240" s="125"/>
      <c r="E240" s="125"/>
      <c r="F240" s="126"/>
    </row>
    <row r="241" spans="3:6">
      <c r="C241" s="127"/>
      <c r="D241" s="128"/>
      <c r="E241" s="128"/>
      <c r="F241" s="129"/>
    </row>
    <row r="242" spans="3:6">
      <c r="C242" s="130"/>
      <c r="D242" s="131"/>
      <c r="E242" s="131"/>
      <c r="F242" s="104"/>
    </row>
    <row r="243" spans="3:6">
      <c r="C243" s="130"/>
      <c r="D243" s="131"/>
      <c r="E243" s="131"/>
      <c r="F243" s="104"/>
    </row>
    <row r="244" spans="3:6">
      <c r="C244" s="130"/>
      <c r="D244" s="131"/>
      <c r="E244" s="131"/>
      <c r="F244" s="104"/>
    </row>
    <row r="245" spans="3:6">
      <c r="C245" s="130"/>
      <c r="D245" s="131"/>
      <c r="E245" s="131"/>
      <c r="F245" s="104"/>
    </row>
    <row r="246" spans="3:6">
      <c r="C246" s="130"/>
      <c r="D246" s="131"/>
      <c r="E246" s="131"/>
      <c r="F246" s="104"/>
    </row>
    <row r="247" spans="3:6">
      <c r="C247" s="130"/>
      <c r="D247" s="131"/>
      <c r="E247" s="131"/>
      <c r="F247" s="104"/>
    </row>
    <row r="248" spans="3:6">
      <c r="C248" s="130"/>
      <c r="D248" s="131"/>
      <c r="E248" s="131"/>
      <c r="F248" s="104"/>
    </row>
    <row r="249" spans="3:6">
      <c r="C249" s="130"/>
      <c r="D249" s="131"/>
      <c r="E249" s="131"/>
      <c r="F249" s="104"/>
    </row>
    <row r="250" spans="3:6">
      <c r="C250" s="130"/>
      <c r="D250" s="131"/>
      <c r="E250" s="131"/>
      <c r="F250" s="104"/>
    </row>
    <row r="251" spans="3:6">
      <c r="C251" s="130"/>
      <c r="D251" s="131"/>
      <c r="E251" s="131"/>
      <c r="F251" s="104"/>
    </row>
    <row r="252" spans="3:6">
      <c r="C252" s="130"/>
      <c r="D252" s="131"/>
      <c r="E252" s="131"/>
      <c r="F252" s="104"/>
    </row>
    <row r="253" spans="3:6">
      <c r="C253" s="130"/>
      <c r="D253" s="131"/>
      <c r="E253" s="131"/>
      <c r="F253" s="104"/>
    </row>
    <row r="254" spans="3:6">
      <c r="C254" s="130"/>
      <c r="D254" s="131"/>
      <c r="E254" s="131"/>
      <c r="F254" s="104"/>
    </row>
    <row r="255" spans="3:6">
      <c r="C255" s="130"/>
      <c r="D255" s="131"/>
      <c r="E255" s="131"/>
      <c r="F255" s="104"/>
    </row>
    <row r="256" spans="3:6">
      <c r="C256" s="130"/>
      <c r="D256" s="131"/>
      <c r="E256" s="131"/>
      <c r="F256" s="104"/>
    </row>
    <row r="257" spans="3:6">
      <c r="C257" s="130"/>
      <c r="D257" s="131"/>
      <c r="E257" s="131"/>
      <c r="F257" s="104"/>
    </row>
    <row r="258" spans="3:6">
      <c r="C258" s="130"/>
      <c r="D258" s="131"/>
      <c r="E258" s="131"/>
      <c r="F258" s="104"/>
    </row>
    <row r="259" spans="3:6">
      <c r="C259" s="130"/>
      <c r="D259" s="131"/>
      <c r="E259" s="131"/>
      <c r="F259" s="104"/>
    </row>
    <row r="260" spans="3:6">
      <c r="C260" s="130"/>
      <c r="D260" s="131"/>
      <c r="E260" s="131"/>
      <c r="F260" s="104"/>
    </row>
    <row r="261" spans="3:6">
      <c r="C261" s="130"/>
      <c r="D261" s="131"/>
      <c r="E261" s="131"/>
      <c r="F261" s="104"/>
    </row>
    <row r="262" spans="3:6">
      <c r="C262" s="130"/>
      <c r="D262" s="131"/>
      <c r="E262" s="131"/>
      <c r="F262" s="104"/>
    </row>
    <row r="263" spans="3:6">
      <c r="C263" s="132"/>
      <c r="D263" s="133"/>
      <c r="E263" s="133"/>
      <c r="F263" s="106"/>
    </row>
    <row r="264" spans="3:6" ht="15.75">
      <c r="C264" s="195" t="s">
        <v>83</v>
      </c>
      <c r="D264" s="196"/>
      <c r="E264" s="196"/>
      <c r="F264" s="197"/>
    </row>
    <row r="265" spans="3:6" ht="15.75">
      <c r="C265" s="85" t="s">
        <v>84</v>
      </c>
      <c r="D265" s="86"/>
      <c r="E265" s="198"/>
      <c r="F265" s="199"/>
    </row>
    <row r="266" spans="3:6">
      <c r="C266" s="32" t="s">
        <v>85</v>
      </c>
      <c r="D266" s="76">
        <f>D229*kgCO2ePerKWH</f>
        <v>0</v>
      </c>
      <c r="E266" s="198"/>
      <c r="F266" s="199"/>
    </row>
    <row r="267" spans="3:6">
      <c r="C267" s="32" t="s">
        <v>86</v>
      </c>
      <c r="D267" s="76">
        <f>D231*kgCO2ePerTherm_Gas</f>
        <v>0</v>
      </c>
      <c r="E267" s="198"/>
      <c r="F267" s="199"/>
    </row>
    <row r="268" spans="3:6">
      <c r="C268" s="32" t="s">
        <v>87</v>
      </c>
      <c r="D268" s="76">
        <f>D233*kgCO2ePerGallon_Propane</f>
        <v>0</v>
      </c>
      <c r="E268" s="198"/>
      <c r="F268" s="199"/>
    </row>
    <row r="269" spans="3:6">
      <c r="C269" s="32" t="s">
        <v>88</v>
      </c>
      <c r="D269" s="76">
        <f>D235*kgCO2ePerGallon_Oil</f>
        <v>0</v>
      </c>
      <c r="E269" s="198"/>
      <c r="F269" s="199"/>
    </row>
    <row r="270" spans="3:6">
      <c r="C270" s="46" t="s">
        <v>89</v>
      </c>
      <c r="D270" s="77" t="str">
        <f>IF($D$7=0, "-",SUM(D266:D269)/$D$7)</f>
        <v>-</v>
      </c>
      <c r="E270" s="198"/>
      <c r="F270" s="199"/>
    </row>
    <row r="271" spans="3:6" ht="15.75">
      <c r="C271" s="195" t="s">
        <v>91</v>
      </c>
      <c r="D271" s="196"/>
      <c r="E271" s="196"/>
      <c r="F271" s="197"/>
    </row>
    <row r="272" spans="3:6">
      <c r="C272" s="203" t="s">
        <v>92</v>
      </c>
      <c r="D272" s="204"/>
      <c r="E272" s="204"/>
      <c r="F272" s="205"/>
    </row>
    <row r="273" spans="3:6">
      <c r="C273" s="203"/>
      <c r="D273" s="204"/>
      <c r="E273" s="204"/>
      <c r="F273" s="205"/>
    </row>
    <row r="274" spans="3:6">
      <c r="C274" s="203"/>
      <c r="D274" s="204"/>
      <c r="E274" s="204"/>
      <c r="F274" s="205"/>
    </row>
    <row r="275" spans="3:6">
      <c r="C275" s="203"/>
      <c r="D275" s="204"/>
      <c r="E275" s="204"/>
      <c r="F275" s="205"/>
    </row>
    <row r="276" spans="3:6">
      <c r="C276" s="212" t="s">
        <v>93</v>
      </c>
      <c r="D276" s="213"/>
      <c r="E276" s="213"/>
      <c r="F276" s="214"/>
    </row>
    <row r="277" spans="3:6">
      <c r="C277" s="212"/>
      <c r="D277" s="213"/>
      <c r="E277" s="213"/>
      <c r="F277" s="214"/>
    </row>
    <row r="278" spans="3:6">
      <c r="C278" s="212"/>
      <c r="D278" s="213"/>
      <c r="E278" s="213"/>
      <c r="F278" s="214"/>
    </row>
    <row r="279" spans="3:6">
      <c r="C279" s="212"/>
      <c r="D279" s="213"/>
      <c r="E279" s="213"/>
      <c r="F279" s="214"/>
    </row>
    <row r="280" spans="3:6">
      <c r="C280" s="212"/>
      <c r="D280" s="213"/>
      <c r="E280" s="213"/>
      <c r="F280" s="214"/>
    </row>
    <row r="281" spans="3:6">
      <c r="C281" s="212" t="s">
        <v>94</v>
      </c>
      <c r="D281" s="213"/>
      <c r="E281" s="213"/>
      <c r="F281" s="214"/>
    </row>
    <row r="282" spans="3:6">
      <c r="C282" s="212"/>
      <c r="D282" s="213"/>
      <c r="E282" s="213"/>
      <c r="F282" s="214"/>
    </row>
    <row r="283" spans="3:6">
      <c r="C283" s="212"/>
      <c r="D283" s="213"/>
      <c r="E283" s="213"/>
      <c r="F283" s="214"/>
    </row>
    <row r="284" spans="3:6">
      <c r="C284" s="212"/>
      <c r="D284" s="213"/>
      <c r="E284" s="213"/>
      <c r="F284" s="214"/>
    </row>
    <row r="285" spans="3:6">
      <c r="C285" s="212" t="s">
        <v>95</v>
      </c>
      <c r="D285" s="213"/>
      <c r="E285" s="213"/>
      <c r="F285" s="214"/>
    </row>
    <row r="286" spans="3:6">
      <c r="C286" s="212" t="s">
        <v>96</v>
      </c>
      <c r="D286" s="213"/>
      <c r="E286" s="213"/>
      <c r="F286" s="214"/>
    </row>
  </sheetData>
  <protectedRanges>
    <protectedRange sqref="D10:F33 D7" name="Range1_1"/>
    <protectedRange sqref="C36:F40 C42:F46 C48:F49 C51:F80" name="Range1"/>
    <protectedRange sqref="D84:D88 E83:F103" name="Range1_2"/>
    <protectedRange sqref="C106:F121 D123:D124 C126:F135 C137:F144" name="Range1_3"/>
    <protectedRange sqref="D147:D148 C150" name="Range2"/>
    <protectedRange sqref="D171:D176 E172" name="Range3"/>
    <protectedRange sqref="C203:F212" name="Range3_1"/>
    <protectedRange sqref="D235 C241 D233 D227:D228 D231" name="Range3_1_1"/>
    <protectedRange sqref="D229" name="Range3_2"/>
  </protectedRanges>
  <mergeCells count="61">
    <mergeCell ref="C276:F280"/>
    <mergeCell ref="C281:F284"/>
    <mergeCell ref="C285:F285"/>
    <mergeCell ref="C286:F286"/>
    <mergeCell ref="C264:F264"/>
    <mergeCell ref="C265:D265"/>
    <mergeCell ref="E265:F270"/>
    <mergeCell ref="C271:F271"/>
    <mergeCell ref="C272:F275"/>
    <mergeCell ref="C222:F222"/>
    <mergeCell ref="C223:D223"/>
    <mergeCell ref="E223:F239"/>
    <mergeCell ref="C240:F240"/>
    <mergeCell ref="C241:F263"/>
    <mergeCell ref="E171:F171"/>
    <mergeCell ref="E172:F199"/>
    <mergeCell ref="C177:D199"/>
    <mergeCell ref="C146:D146"/>
    <mergeCell ref="E146:F146"/>
    <mergeCell ref="C149:F149"/>
    <mergeCell ref="C150:F169"/>
    <mergeCell ref="C170:F170"/>
    <mergeCell ref="C125:F125"/>
    <mergeCell ref="C126:F135"/>
    <mergeCell ref="C136:F136"/>
    <mergeCell ref="C137:F144"/>
    <mergeCell ref="C145:F145"/>
    <mergeCell ref="C104:F104"/>
    <mergeCell ref="C105:F105"/>
    <mergeCell ref="C106:F121"/>
    <mergeCell ref="C122:D122"/>
    <mergeCell ref="E122:F124"/>
    <mergeCell ref="C82:D82"/>
    <mergeCell ref="E82:F82"/>
    <mergeCell ref="E83:F103"/>
    <mergeCell ref="C89:D93"/>
    <mergeCell ref="C94:D103"/>
    <mergeCell ref="C47:F47"/>
    <mergeCell ref="C48:F49"/>
    <mergeCell ref="C50:F50"/>
    <mergeCell ref="C51:F80"/>
    <mergeCell ref="C81:F81"/>
    <mergeCell ref="C34:F34"/>
    <mergeCell ref="C35:F35"/>
    <mergeCell ref="C36:F40"/>
    <mergeCell ref="C41:F41"/>
    <mergeCell ref="C42:F46"/>
    <mergeCell ref="C9:D9"/>
    <mergeCell ref="E9:F9"/>
    <mergeCell ref="E10:F33"/>
    <mergeCell ref="C2:F2"/>
    <mergeCell ref="C3:F3"/>
    <mergeCell ref="C4:F4"/>
    <mergeCell ref="C5:F5"/>
    <mergeCell ref="C6:D6"/>
    <mergeCell ref="C8:F8"/>
    <mergeCell ref="C200:F200"/>
    <mergeCell ref="C201:F201"/>
    <mergeCell ref="C213:D213"/>
    <mergeCell ref="E213:F221"/>
    <mergeCell ref="C220:D221"/>
  </mergeCells>
  <dataValidations count="7">
    <dataValidation type="list" allowBlank="1" showInputMessage="1" showErrorMessage="1" sqref="D8 D10:D33" xr:uid="{7C914C72-B3B1-4E47-A0A2-8F91CAC83A5F}">
      <formula1>"Direct Ownership,Power Purchase Agreement"</formula1>
    </dataValidation>
    <dataValidation type="list" allowBlank="1" showInputMessage="1" showErrorMessage="1" sqref="D10:D33 D123:D124 D147:D148 D171:D172 D176 D227:D228" xr:uid="{1E907F2B-7B42-4C66-A750-D7C9F307A76A}">
      <formula1>YesNo</formula1>
    </dataValidation>
    <dataValidation allowBlank="1" showInputMessage="1" showErrorMessage="1" sqref="C9:D9 C34:F34 D229:D230" xr:uid="{EF0FD2FA-AC16-4E45-B7F4-A15B4FB8E15C}"/>
    <dataValidation type="list" operator="greaterThanOrEqual" allowBlank="1" showInputMessage="1" showErrorMessage="1" sqref="E203:E212" xr:uid="{4AF85074-13F5-4B6F-8B70-AC183B7856BC}">
      <formula1>LeveragedStatus</formula1>
    </dataValidation>
    <dataValidation type="list" allowBlank="1" showInputMessage="1" showErrorMessage="1" sqref="F202" xr:uid="{F5BBE5CE-7396-4F4D-B981-5C512FB74FAF}">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202" xr:uid="{84EE3C81-E7B7-4D92-BE9A-9F32C40C7275}"/>
    <dataValidation operator="greaterThanOrEqual" allowBlank="1" showInputMessage="1" showErrorMessage="1" sqref="C203:D212 F202:F212" xr:uid="{1E178FB7-E6C5-439F-81B7-B7B776F4041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D4391-07FC-4DF4-A0B0-67CE97B8B47D}"/>
</file>

<file path=customXml/itemProps2.xml><?xml version="1.0" encoding="utf-8"?>
<ds:datastoreItem xmlns:ds="http://schemas.openxmlformats.org/officeDocument/2006/customXml" ds:itemID="{69E87228-21EC-4801-8ACF-B5E1B7E574CA}"/>
</file>

<file path=customXml/itemProps3.xml><?xml version="1.0" encoding="utf-8"?>
<ds:datastoreItem xmlns:ds="http://schemas.openxmlformats.org/officeDocument/2006/customXml" ds:itemID="{1A81B7CC-D5CD-42FB-8781-E22BB64F2E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Bowles</dc:creator>
  <cp:keywords/>
  <dc:description/>
  <cp:lastModifiedBy/>
  <cp:revision/>
  <dcterms:created xsi:type="dcterms:W3CDTF">2022-11-03T18:22:17Z</dcterms:created>
  <dcterms:modified xsi:type="dcterms:W3CDTF">2026-06-26T20:12:11Z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y fmtid="{D5CDD505-2E9C-101B-9397-08002B2CF9AE}" pid="3" name="MediaServiceImageTags">
    <vt:lpwstr/>
  </property>
</Properties>
</file>