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argo Thompson\Downloads\"/>
    </mc:Choice>
  </mc:AlternateContent>
  <xr:revisionPtr revIDLastSave="0" documentId="8_{98D53BF7-5F31-40CC-A0A1-F81155A3AF62}" xr6:coauthVersionLast="47" xr6:coauthVersionMax="47" xr10:uidLastSave="{00000000-0000-0000-0000-000000000000}"/>
  <bookViews>
    <workbookView xWindow="-120" yWindow="-120" windowWidth="29040" windowHeight="15840" xr2:uid="{32925359-885C-44BB-A5CD-6B2849CCCC30}"/>
  </bookViews>
  <sheets>
    <sheet name="Grantee Info" sheetId="15" r:id="rId1"/>
    <sheet name="AOI1 (Baltimore City)" sheetId="22" r:id="rId2"/>
    <sheet name="AOI1 (Central Region)" sheetId="23" r:id="rId3"/>
    <sheet name="AOI1 (Eastern Region)" sheetId="24" r:id="rId4"/>
    <sheet name="AOI1 (Southern Region)" sheetId="25" r:id="rId5"/>
    <sheet name="AOI1 (Western Region)" sheetId="26" r:id="rId6"/>
    <sheet name="AOI2 - Solar" sheetId="21" r:id="rId7"/>
    <sheet name="Reference" sheetId="14" state="hidden" r:id="rId8"/>
  </sheets>
  <definedNames>
    <definedName name="_xlnm._FilterDatabase" localSheetId="6" hidden="1">'AOI2 - Solar'!$C$2:$F$36</definedName>
    <definedName name="DollarsPerGallon_Oil">Reference!$F$19</definedName>
    <definedName name="DollarsPerGallon_Propane">Reference!$F$18</definedName>
    <definedName name="DollarsPerKWH_Residential">Reference!$F$3</definedName>
    <definedName name="DollarsPerTherm_Gas">Reference!$F$17</definedName>
    <definedName name="kgCO2ePerGallon_Oil">Reference!$F$23</definedName>
    <definedName name="kgCO2ePerGallon_Propane">Reference!$F$22</definedName>
    <definedName name="kgCO2ePerKWH">Reference!$F$8</definedName>
    <definedName name="kgCO2ePerTherm_Gas">Reference!$F$21</definedName>
    <definedName name="LeveragedStatus">Reference!$C$2:$C$4</definedName>
    <definedName name="YesNo">Reference!$B$2:$B$3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7" i="21" l="1"/>
  <c r="D216" i="21"/>
  <c r="D215" i="21"/>
  <c r="D393" i="26"/>
  <c r="D392" i="26"/>
  <c r="D391" i="26"/>
  <c r="D390" i="26"/>
  <c r="D393" i="25"/>
  <c r="D392" i="25"/>
  <c r="D391" i="25"/>
  <c r="D390" i="25"/>
  <c r="D393" i="24"/>
  <c r="D392" i="24"/>
  <c r="D391" i="24"/>
  <c r="D390" i="24"/>
  <c r="D393" i="23"/>
  <c r="D392" i="23"/>
  <c r="D391" i="23"/>
  <c r="D390" i="23"/>
  <c r="D394" i="22"/>
  <c r="D394" i="23"/>
  <c r="D394" i="24"/>
  <c r="D394" i="25"/>
  <c r="D394" i="26"/>
  <c r="D259" i="21"/>
  <c r="D354" i="26"/>
  <c r="D354" i="25"/>
  <c r="D354" i="24"/>
  <c r="D354" i="23"/>
  <c r="D258" i="21"/>
  <c r="D348" i="26"/>
  <c r="D360" i="26"/>
  <c r="D358" i="26"/>
  <c r="D356" i="26"/>
  <c r="D362" i="26"/>
  <c r="D363" i="26" s="1"/>
  <c r="D348" i="25"/>
  <c r="D360" i="25"/>
  <c r="D358" i="25"/>
  <c r="D356" i="25"/>
  <c r="D362" i="25"/>
  <c r="D363" i="25" s="1"/>
  <c r="D348" i="24"/>
  <c r="D360" i="24"/>
  <c r="D358" i="24"/>
  <c r="D356" i="24"/>
  <c r="D362" i="24"/>
  <c r="D363" i="24" s="1"/>
  <c r="D348" i="23"/>
  <c r="D360" i="23"/>
  <c r="D358" i="23"/>
  <c r="D356" i="23"/>
  <c r="D362" i="23"/>
  <c r="D363" i="23" s="1"/>
  <c r="D390" i="22"/>
  <c r="D393" i="22"/>
  <c r="D392" i="22"/>
  <c r="D391" i="22"/>
  <c r="D358" i="22"/>
  <c r="D360" i="22"/>
  <c r="D356" i="22"/>
  <c r="D354" i="22"/>
  <c r="D362" i="22" s="1"/>
  <c r="D363" i="22" s="1"/>
  <c r="F15" i="14"/>
  <c r="F23" i="14"/>
  <c r="F22" i="14"/>
  <c r="F21" i="14"/>
  <c r="F18" i="14"/>
  <c r="F19" i="14"/>
  <c r="F17" i="14"/>
  <c r="F14" i="14"/>
  <c r="D229" i="21"/>
  <c r="D225" i="21"/>
  <c r="D340" i="26"/>
  <c r="D339" i="26"/>
  <c r="D338" i="26"/>
  <c r="D340" i="25"/>
  <c r="D339" i="25"/>
  <c r="D338" i="25"/>
  <c r="D340" i="24"/>
  <c r="D339" i="24"/>
  <c r="D338" i="24"/>
  <c r="D340" i="23"/>
  <c r="D339" i="23"/>
  <c r="D338" i="23"/>
  <c r="F422" i="26"/>
  <c r="F421" i="26"/>
  <c r="F420" i="26"/>
  <c r="F419" i="26"/>
  <c r="F417" i="26"/>
  <c r="F416" i="26"/>
  <c r="F414" i="26"/>
  <c r="F422" i="25"/>
  <c r="F421" i="25"/>
  <c r="F420" i="25"/>
  <c r="F419" i="25"/>
  <c r="F417" i="25"/>
  <c r="F416" i="25"/>
  <c r="F414" i="25"/>
  <c r="F422" i="24"/>
  <c r="F421" i="24"/>
  <c r="F420" i="24"/>
  <c r="F419" i="24"/>
  <c r="F417" i="24"/>
  <c r="F416" i="24"/>
  <c r="F414" i="24"/>
  <c r="F422" i="23"/>
  <c r="F421" i="23"/>
  <c r="F420" i="23"/>
  <c r="F419" i="23"/>
  <c r="F417" i="23"/>
  <c r="F416" i="23"/>
  <c r="F414" i="23"/>
  <c r="F422" i="22"/>
  <c r="F421" i="22"/>
  <c r="F420" i="22"/>
  <c r="F419" i="22"/>
  <c r="F417" i="22"/>
  <c r="F416" i="22"/>
  <c r="F414" i="22"/>
  <c r="D86" i="15"/>
  <c r="D85" i="15"/>
  <c r="D84" i="15"/>
  <c r="D83" i="15"/>
  <c r="D342" i="26"/>
  <c r="D341" i="26"/>
  <c r="D342" i="25"/>
  <c r="D341" i="25"/>
  <c r="D342" i="24"/>
  <c r="D341" i="24"/>
  <c r="D342" i="23"/>
  <c r="D341" i="23"/>
  <c r="D219" i="21"/>
  <c r="D348" i="22"/>
  <c r="D342" i="22"/>
  <c r="D340" i="22"/>
  <c r="D339" i="22"/>
  <c r="D338" i="22"/>
  <c r="D87" i="15"/>
  <c r="D82" i="15"/>
  <c r="D341" i="22"/>
  <c r="D343" i="22" s="1"/>
  <c r="D218" i="21" l="1"/>
  <c r="D220" i="21" s="1"/>
  <c r="D349" i="26"/>
  <c r="D343" i="26"/>
  <c r="D349" i="25"/>
  <c r="D343" i="25"/>
  <c r="D349" i="24"/>
  <c r="D343" i="24"/>
  <c r="D349" i="23"/>
  <c r="D343" i="23"/>
  <c r="D231" i="21"/>
  <c r="D349" i="22"/>
  <c r="D88" i="15"/>
  <c r="D226" i="21" l="1"/>
</calcChain>
</file>

<file path=xl/sharedStrings.xml><?xml version="1.0" encoding="utf-8"?>
<sst xmlns="http://schemas.openxmlformats.org/spreadsheetml/2006/main" count="996" uniqueCount="307">
  <si>
    <t>Cells shaded light gray have formulas. Do not tamper with them. If there are any issues with formulas, please reach out to MEA.</t>
  </si>
  <si>
    <t>Cells shaded light gold have dropdown menus. If there are any issues with dropdown menu options, please reach out to MEA.</t>
  </si>
  <si>
    <t>Unshaded (white) cells are for typed responses. In cells asking for numerical answers (e.g. dollar amounts), please enter ONLY the number.</t>
  </si>
  <si>
    <t>Organizations and Contact Information</t>
  </si>
  <si>
    <t>Applicant Street Address</t>
  </si>
  <si>
    <r>
      <t xml:space="preserve">Name of Applicant Organization </t>
    </r>
    <r>
      <rPr>
        <sz val="11"/>
        <color theme="1"/>
        <rFont val="Calibri"/>
        <family val="2"/>
        <scheme val="minor"/>
      </rPr>
      <t xml:space="preserve"> 
(Must be full legal name as appears on the IRS W9 tax form. The IRS W9 tax form must be submitted with your application)</t>
    </r>
  </si>
  <si>
    <t>Applicant Street Address, line 2</t>
  </si>
  <si>
    <t xml:space="preserve">Applicant Town </t>
  </si>
  <si>
    <r>
      <rPr>
        <b/>
        <sz val="11"/>
        <color rgb="FF000000"/>
        <rFont val="Calibri"/>
        <scheme val="minor"/>
      </rPr>
      <t>W-9 Address
*</t>
    </r>
    <r>
      <rPr>
        <i/>
        <sz val="11"/>
        <color rgb="FF000000"/>
        <rFont val="Calibri"/>
        <scheme val="minor"/>
      </rPr>
      <t>Hold Alt &amp; press Enter to start a new line or paragraph</t>
    </r>
  </si>
  <si>
    <t>Applicant Zip code</t>
  </si>
  <si>
    <r>
      <t xml:space="preserve">Does your organization have a federal tax ID number?
</t>
    </r>
    <r>
      <rPr>
        <sz val="11"/>
        <color theme="1"/>
        <rFont val="Calibri"/>
        <family val="2"/>
        <scheme val="minor"/>
      </rPr>
      <t>(If selected for a grant award, this number will need to be provided prior to grant execution. The Federal Tax ID and organization name must match what is listed on your organization’s IRS W9 form.)</t>
    </r>
  </si>
  <si>
    <r>
      <t>Authorized Representative</t>
    </r>
    <r>
      <rPr>
        <sz val="11"/>
        <color theme="1"/>
        <rFont val="Calibri"/>
        <family val="2"/>
        <scheme val="minor"/>
      </rPr>
      <t xml:space="preserve"> (The individual who would sign a Grant Agreement, if selected)
*</t>
    </r>
    <r>
      <rPr>
        <i/>
        <sz val="11"/>
        <color theme="1"/>
        <rFont val="Calibri"/>
        <family val="2"/>
        <scheme val="minor"/>
      </rPr>
      <t>Hold Alt &amp; press Enter to start a new line or paragraph</t>
    </r>
  </si>
  <si>
    <r>
      <rPr>
        <b/>
        <sz val="11"/>
        <color rgb="FFFFFFFF"/>
        <rFont val="Calibri"/>
        <scheme val="minor"/>
      </rPr>
      <t xml:space="preserve">Note on US Congressional District &amp; MD Legislative District. 
</t>
    </r>
    <r>
      <rPr>
        <sz val="11"/>
        <color rgb="FFFFFFFF"/>
        <rFont val="Calibri"/>
        <scheme val="minor"/>
      </rPr>
      <t xml:space="preserve">Website: </t>
    </r>
    <r>
      <rPr>
        <b/>
        <u/>
        <sz val="11"/>
        <color rgb="FFFFFFFF"/>
        <rFont val="Calibri"/>
        <scheme val="minor"/>
      </rPr>
      <t xml:space="preserve">mdelect.net
</t>
    </r>
    <r>
      <rPr>
        <sz val="11"/>
        <color rgb="FFFFFFFF"/>
        <rFont val="Calibri"/>
        <scheme val="minor"/>
      </rPr>
      <t>Enter address and click “Find.”  Your U.S. Congressional district will be shown on the left side of the screen as “U.S. Representative (Maryland District #).” Your Maryland Legislative district will be shown on the left side of the screen as “State Senator (District #).” Do not include any letters in these numbers (E.g. “1A” should be listed as “01.”)</t>
    </r>
  </si>
  <si>
    <r>
      <t>Point of Contact</t>
    </r>
    <r>
      <rPr>
        <sz val="11"/>
        <color theme="1"/>
        <rFont val="Calibri"/>
        <family val="2"/>
        <scheme val="minor"/>
      </rPr>
      <t xml:space="preserve"> (The individual who would manage the grant on a day-to-day basis)
</t>
    </r>
    <r>
      <rPr>
        <i/>
        <sz val="11"/>
        <color theme="1"/>
        <rFont val="Calibri"/>
        <family val="2"/>
        <scheme val="minor"/>
      </rPr>
      <t>*Hold Alt &amp; press Enter to start a new line or paragraph</t>
    </r>
  </si>
  <si>
    <t>US Congressional District</t>
  </si>
  <si>
    <t>MD Legislative District</t>
  </si>
  <si>
    <r>
      <t xml:space="preserve">Individual Preparing Application 
</t>
    </r>
    <r>
      <rPr>
        <sz val="11"/>
        <color theme="1"/>
        <rFont val="Calibri"/>
        <family val="2"/>
        <scheme val="minor"/>
      </rPr>
      <t xml:space="preserve">*If the application is being prepared by a representative outside of the Applicant Organization listed in Section 1, the signature portion must still be completed by an authorized representative from within the Applicant Organization.
</t>
    </r>
    <r>
      <rPr>
        <i/>
        <sz val="11"/>
        <color theme="1"/>
        <rFont val="Calibri"/>
        <family val="2"/>
        <scheme val="minor"/>
      </rPr>
      <t>*Hold Alt &amp; press Enter to start a new line or paragraph</t>
    </r>
  </si>
  <si>
    <r>
      <t>Legal Counsel Responsible for Grant Review</t>
    </r>
    <r>
      <rPr>
        <sz val="11"/>
        <color theme="1"/>
        <rFont val="Calibri"/>
        <family val="2"/>
        <scheme val="minor"/>
      </rPr>
      <t xml:space="preserve"> (Local Governments Only)
</t>
    </r>
    <r>
      <rPr>
        <i/>
        <sz val="11"/>
        <color theme="1"/>
        <rFont val="Calibri"/>
        <family val="2"/>
        <scheme val="minor"/>
      </rPr>
      <t>*Hold Alt &amp; press Enter to start a new line or paragraph</t>
    </r>
  </si>
  <si>
    <r>
      <t xml:space="preserve">Organization Overview. 
</t>
    </r>
    <r>
      <rPr>
        <sz val="12"/>
        <color theme="1"/>
        <rFont val="Arial"/>
        <family val="2"/>
      </rPr>
      <t>Please provide a brief description (500 words or fewer) of your organization’s mission and/or purpose, as well as an overview of your organizational structure. If applicable, please provide a link to your organization’s website.</t>
    </r>
    <r>
      <rPr>
        <b/>
        <sz val="12"/>
        <color theme="1"/>
        <rFont val="Arial"/>
        <family val="2"/>
      </rPr>
      <t xml:space="preserve"> 
</t>
    </r>
    <r>
      <rPr>
        <i/>
        <sz val="12"/>
        <color theme="1"/>
        <rFont val="Arial"/>
        <family val="2"/>
      </rPr>
      <t>*Hold Alt &amp; press Enter to start a new line or paragraph</t>
    </r>
  </si>
  <si>
    <t>Past Performance</t>
  </si>
  <si>
    <t>Have you participated in the Energy Efficiency Equity Program (now AOI1 of this program) or Solar Energy Efficiency (now AOI2 of this program) before?</t>
  </si>
  <si>
    <r>
      <t xml:space="preserve">If New to the program, how did you learn about it? 
</t>
    </r>
    <r>
      <rPr>
        <i/>
        <sz val="11"/>
        <color theme="1"/>
        <rFont val="Calibri"/>
        <family val="2"/>
        <scheme val="minor"/>
      </rPr>
      <t>*Hold Alt &amp; press Enter to start a new line or paragraph</t>
    </r>
  </si>
  <si>
    <t xml:space="preserve">If past program participant, please list program names and years participated. </t>
  </si>
  <si>
    <r>
      <rPr>
        <b/>
        <sz val="11"/>
        <color rgb="FF000000"/>
        <rFont val="Calibri"/>
        <scheme val="minor"/>
      </rPr>
      <t xml:space="preserve">If applicable, description of previous work performed? Whole house residential, incremental new construction, commercial, limited residential/ commercial, solar?
</t>
    </r>
    <r>
      <rPr>
        <i/>
        <sz val="11"/>
        <color rgb="FF000000"/>
        <rFont val="Calibri"/>
        <scheme val="minor"/>
      </rPr>
      <t>*Hold Alt &amp; press Enter to start a new line or paragraph</t>
    </r>
  </si>
  <si>
    <r>
      <rPr>
        <b/>
        <sz val="11"/>
        <color rgb="FF000000"/>
        <rFont val="Calibri"/>
        <scheme val="minor"/>
      </rPr>
      <t xml:space="preserve">If applicable, please describe any issues your organization may have had complying with program requirements for the MEA EEE Program, SEE Program, or other state programs.  Issues could include but are not limited to reporting, project deadlines, invoicing, or award spending. Please describe any corrective actions your organization has taken to remedy these prior issues. 
</t>
    </r>
    <r>
      <rPr>
        <i/>
        <sz val="11"/>
        <color rgb="FF000000"/>
        <rFont val="Calibri"/>
        <scheme val="minor"/>
      </rPr>
      <t>*Hold Alt &amp; press Enter to start a new line or paragraph</t>
    </r>
  </si>
  <si>
    <t>Project Types</t>
  </si>
  <si>
    <r>
      <rPr>
        <b/>
        <sz val="12"/>
        <color rgb="FFFFFFFF"/>
        <rFont val="Arial"/>
      </rPr>
      <t xml:space="preserve">What competition groups are being applied for? 
</t>
    </r>
    <r>
      <rPr>
        <sz val="12"/>
        <color rgb="FFFFFFFF"/>
        <rFont val="Arial"/>
      </rPr>
      <t>Please select ALL THAT APPLY.</t>
    </r>
  </si>
  <si>
    <t>Area of Interest 1: Energy Efficiency &amp; Electrification
(Select Regions Below)</t>
  </si>
  <si>
    <t>AOI1: Baltimore City Region</t>
  </si>
  <si>
    <t>AOI1: Central Region</t>
  </si>
  <si>
    <t>AOI1: Eastern Region</t>
  </si>
  <si>
    <t>AOI1: Southern Region</t>
  </si>
  <si>
    <t>AOI1: Western Region</t>
  </si>
  <si>
    <t>Area of Interest 2: Solar Photovoltaic Systems</t>
  </si>
  <si>
    <t>Funding Request</t>
  </si>
  <si>
    <r>
      <rPr>
        <b/>
        <sz val="12"/>
        <color rgb="FFFFFFFF"/>
        <rFont val="Calibri"/>
        <scheme val="minor"/>
      </rPr>
      <t xml:space="preserve">Funding Request by Program Type and Region
</t>
    </r>
    <r>
      <rPr>
        <sz val="12"/>
        <color rgb="FFFFFFFF"/>
        <rFont val="Calibri"/>
        <scheme val="minor"/>
      </rPr>
      <t>All inclusive, including Health and Safety and Indirect/ Admin Costs
Please fill out in each respective tab; this table will autofilll from there</t>
    </r>
  </si>
  <si>
    <t>AOI1 Baltimore City Request</t>
  </si>
  <si>
    <t>AOI1 Central Region Request</t>
  </si>
  <si>
    <t>AOI1 Eastern Region Request</t>
  </si>
  <si>
    <t>AOI1 Southern Region Request</t>
  </si>
  <si>
    <t>AOI1 Western Region Request</t>
  </si>
  <si>
    <t>AOI2 Request</t>
  </si>
  <si>
    <t>MEA REE Total Request</t>
  </si>
  <si>
    <r>
      <t xml:space="preserve">Leveraged Funds
</t>
    </r>
    <r>
      <rPr>
        <sz val="12"/>
        <color rgb="FFFFFFFF"/>
        <rFont val="Arial"/>
        <family val="2"/>
      </rPr>
      <t>Note: Only leveraged or matching funds used for energy efficiency measures should be included in additional funds and be used for the simple payback calculation.</t>
    </r>
  </si>
  <si>
    <t>Guaranteed Incentive Amount (Total)</t>
  </si>
  <si>
    <t>Potential Incentive Amount (Total)</t>
  </si>
  <si>
    <t>14 Supporting Documents</t>
  </si>
  <si>
    <t>Supporting Documents</t>
  </si>
  <si>
    <t>All Applicants</t>
  </si>
  <si>
    <r>
      <t xml:space="preserve">Complete Application
</t>
    </r>
    <r>
      <rPr>
        <sz val="11"/>
        <color theme="1"/>
        <rFont val="Calibri"/>
        <family val="2"/>
        <scheme val="minor"/>
      </rPr>
      <t xml:space="preserve">Complete one application per program category you are pursuing. </t>
    </r>
  </si>
  <si>
    <t>IRS W9 tax form</t>
  </si>
  <si>
    <r>
      <rPr>
        <b/>
        <sz val="11"/>
        <color rgb="FF000000"/>
        <rFont val="Calibri"/>
        <scheme val="minor"/>
      </rPr>
      <t xml:space="preserve">Official letter of good standing from the </t>
    </r>
    <r>
      <rPr>
        <b/>
        <u/>
        <sz val="11"/>
        <color rgb="FF0563C1"/>
        <rFont val="Calibri"/>
        <scheme val="minor"/>
      </rPr>
      <t>Maryland Business Express Website</t>
    </r>
  </si>
  <si>
    <r>
      <rPr>
        <b/>
        <sz val="11"/>
        <color rgb="FF000000"/>
        <rFont val="Calibri"/>
        <scheme val="minor"/>
      </rPr>
      <t xml:space="preserve">Energy Savings (for AOI1)
</t>
    </r>
    <r>
      <rPr>
        <sz val="11"/>
        <color rgb="FF000000"/>
        <rFont val="Calibri"/>
        <scheme val="minor"/>
      </rPr>
      <t>Energy Audit, Energy Savings Estimate Table, or other supporting documentation to justify energy savings estimates</t>
    </r>
  </si>
  <si>
    <r>
      <rPr>
        <b/>
        <sz val="11"/>
        <color rgb="FF000000"/>
        <rFont val="Calibri"/>
        <scheme val="minor"/>
      </rPr>
      <t xml:space="preserve">Leveraged funds
</t>
    </r>
    <r>
      <rPr>
        <sz val="11"/>
        <color rgb="FF000000"/>
        <rFont val="Calibri"/>
        <scheme val="minor"/>
      </rPr>
      <t>If applicable, supporting documentation for awarded or applied for utility or non-utility funding programs</t>
    </r>
  </si>
  <si>
    <r>
      <rPr>
        <b/>
        <sz val="11"/>
        <color rgb="FF000000"/>
        <rFont val="Calibri"/>
        <scheme val="minor"/>
      </rPr>
      <t xml:space="preserve">Letters of support
</t>
    </r>
    <r>
      <rPr>
        <sz val="11"/>
        <color rgb="FF000000"/>
        <rFont val="Calibri"/>
        <scheme val="minor"/>
      </rPr>
      <t>Encouraged, but not required</t>
    </r>
  </si>
  <si>
    <r>
      <rPr>
        <b/>
        <sz val="11"/>
        <color rgb="FF000000"/>
        <rFont val="Calibri"/>
        <scheme val="minor"/>
      </rPr>
      <t xml:space="preserve">Documentation of a negotiated indirect rate
</t>
    </r>
    <r>
      <rPr>
        <sz val="11"/>
        <color rgb="FF000000"/>
        <rFont val="Calibri"/>
        <scheme val="minor"/>
      </rPr>
      <t>If applicable</t>
    </r>
  </si>
  <si>
    <t>Non Profits Only</t>
  </si>
  <si>
    <r>
      <rPr>
        <u/>
        <sz val="11"/>
        <color rgb="FF0563C1"/>
        <rFont val="Calibri"/>
        <scheme val="minor"/>
      </rPr>
      <t>IRS determination letter</t>
    </r>
    <r>
      <rPr>
        <sz val="11"/>
        <color rgb="FF000000"/>
        <rFont val="Calibri"/>
        <scheme val="minor"/>
      </rPr>
      <t xml:space="preserve"> showing proof of non-profit status</t>
    </r>
  </si>
  <si>
    <t>15 Non Profits</t>
  </si>
  <si>
    <t>Do you plan to request reimbursement of indirect costs if you are awarded a grant?</t>
  </si>
  <si>
    <r>
      <rPr>
        <sz val="11"/>
        <color theme="1"/>
        <rFont val="Calibri"/>
        <family val="2"/>
        <scheme val="minor"/>
      </rPr>
      <t>Indirect costs for an applicant that is tax exempt under § 501(c)(3), (4), or (6) of the Internal Revenue Code, and has negotiated and received an indirect cost rate under a direct federal award or from a non-federal entity, will be allowed as outlined in §2-208(b)(1) of the State Finance and Procurement Article.  Indirect costs for any other non-profit organization applicant or a local government applicant will be allowed up to a maximum of 10% of the grant award.  
MEA will use the definition of indirect costs provided in OMB Uniform Guidance, 2 CFR § 200.56.</t>
    </r>
    <r>
      <rPr>
        <b/>
        <sz val="11"/>
        <color theme="1"/>
        <rFont val="Calibri"/>
        <family val="2"/>
        <scheme val="minor"/>
      </rPr>
      <t xml:space="preserve">
2 CFR § 200.56: </t>
    </r>
    <r>
      <rPr>
        <i/>
        <sz val="11"/>
        <color theme="1"/>
        <rFont val="Calibri"/>
        <family val="2"/>
        <scheme val="minor"/>
      </rPr>
      <t xml:space="preserve">“Indirect (F&amp;A) costs means those costs incurred for a common or joint purpose benefitting more than one cost objective, and not readily assignable to the cost objectives specifically benefited, without effort disproportionate to the results achieved. To facilitate equitable distribution of indirect expenses to the cost objectives served, it may be necessary to establish a number of pools of indirect (F&amp;A) costs. Indirect (F&amp;A) cost pools must be distributed to benefitted cost objectives on bases that will produce an equitable result in consideration of relative benefits derived.”
Pursuant to § 2-208(b)(1) of the State Finance and Procurement Article, if a Grantee will be requesting reimbursement of indirect costs at a rate negotiated and received under a direct federal award or from a non-federal entity, upon being selected for a grant award, Grantee shall submit to MEA its federally negotiated cost rate agreement or other documentation of its indirect cost reimbursement rate.  
</t>
    </r>
    <r>
      <rPr>
        <b/>
        <sz val="11"/>
        <color theme="1"/>
        <rFont val="Calibri"/>
        <family val="2"/>
        <scheme val="minor"/>
      </rPr>
      <t xml:space="preserve">
</t>
    </r>
  </si>
  <si>
    <r>
      <rPr>
        <b/>
        <sz val="11"/>
        <color theme="1"/>
        <rFont val="Calibri"/>
        <family val="2"/>
        <scheme val="minor"/>
      </rPr>
      <t xml:space="preserve">Recommended supporting documents: </t>
    </r>
    <r>
      <rPr>
        <sz val="11"/>
        <color theme="1"/>
        <rFont val="Calibri"/>
        <family val="2"/>
        <scheme val="minor"/>
      </rPr>
      <t xml:space="preserve">One of these documents or equivalent must be submitted with the application.
*Energy Audit Report
*Energy Savings Worksheet &amp; Energy Assumptions Worksheet
</t>
    </r>
  </si>
  <si>
    <r>
      <rPr>
        <b/>
        <sz val="11"/>
        <color theme="1"/>
        <rFont val="Calibri"/>
        <family val="2"/>
        <scheme val="minor"/>
      </rPr>
      <t xml:space="preserve">Note: </t>
    </r>
    <r>
      <rPr>
        <sz val="11"/>
        <color theme="1"/>
        <rFont val="Calibri"/>
        <family val="2"/>
        <scheme val="minor"/>
      </rPr>
      <t>Supporting documentation must include the source of the estimated energy savings associated with each energy measure, and any assumptions used to make this estimate. Applicants should use energy estimates from a qualified auditor, online calculators maintained by the US Department of Energy (DOE), ENERGY STAR® calculators, or other trusted industry resources.</t>
    </r>
  </si>
  <si>
    <r>
      <rPr>
        <b/>
        <sz val="11"/>
        <color theme="1"/>
        <rFont val="Calibri"/>
        <family val="2"/>
        <scheme val="minor"/>
      </rPr>
      <t xml:space="preserve">Note: </t>
    </r>
    <r>
      <rPr>
        <sz val="11"/>
        <color theme="1"/>
        <rFont val="Calibri"/>
        <family val="2"/>
        <scheme val="minor"/>
      </rPr>
      <t>For applicants completing similar projects in multiple homes/buildings, supporting documentation may be submitted based on one sample home/building and scaled to justify savings for the total project.</t>
    </r>
  </si>
  <si>
    <t xml:space="preserve">If yes, when is the end date of your current Nonprofit Organization Indirect Cost Negotiation Agreement? </t>
  </si>
  <si>
    <t xml:space="preserve">Will your organization be using a for-profit entity to provide a service under the grant? </t>
  </si>
  <si>
    <r>
      <rPr>
        <b/>
        <sz val="11"/>
        <color rgb="FF000000"/>
        <rFont val="Calibri"/>
        <scheme val="minor"/>
      </rPr>
      <t>If you will use a for profit entity please disclose any relationship that the applicant has with them, including but not limited to a past or present business affiliate relationship</t>
    </r>
    <r>
      <rPr>
        <sz val="12"/>
        <color rgb="FF000000"/>
        <rFont val="Arial"/>
      </rPr>
      <t xml:space="preserve">.
</t>
    </r>
    <r>
      <rPr>
        <b/>
        <sz val="12"/>
        <color rgb="FF000000"/>
        <rFont val="Arial"/>
      </rPr>
      <t xml:space="preserve">Failure to disclose this information may be grounds for revocation of the grant. 
</t>
    </r>
    <r>
      <rPr>
        <i/>
        <sz val="11"/>
        <color rgb="FF000000"/>
        <rFont val="Arial"/>
      </rPr>
      <t>*Hold Alt &amp; press Enter to start a new line or paragraph</t>
    </r>
  </si>
  <si>
    <r>
      <rPr>
        <b/>
        <sz val="11"/>
        <color theme="1"/>
        <rFont val="Calibri"/>
        <family val="2"/>
        <scheme val="minor"/>
      </rPr>
      <t xml:space="preserve">NOTE: </t>
    </r>
    <r>
      <rPr>
        <sz val="11"/>
        <color theme="1"/>
        <rFont val="Calibri"/>
        <family val="2"/>
        <scheme val="minor"/>
      </rPr>
      <t>If a relationship exists between your non-profit and the contractor that will be working on application proposal, please complete the Conflict of Interest disclosure form and attach your Conflict of Interest Policy.</t>
    </r>
  </si>
  <si>
    <t>16 Signatures</t>
  </si>
  <si>
    <t>Section 5: Agreement to Terms, Conditions, and Signature</t>
  </si>
  <si>
    <t>By signing and dating this application, I certify that I agree to the following terms and conditions:</t>
  </si>
  <si>
    <t>2. I certify that the building(s) to be upgraded under my proposed project are located in the State of Maryland.</t>
  </si>
  <si>
    <t>3. I understand that this application does not guarantee that I will be awarded a grant for the proposed energy efficiency project.</t>
  </si>
  <si>
    <t>4. To be eligible for grant funding, I understand that the equipment may not be purchased or installed before my organization has an executed Grant Agreement with MEA.</t>
  </si>
  <si>
    <t>5. I give permission to MEA or its representative(s) to use photos of my facility, and data presented in my final energy evaluation or audit report for marketing, publicity, and advertising purposes. MEA and its representatives, subject to the requirements of the Maryland Public Information Act, §10-611 et seq. of the State Government Article, will not divulge any confidential information or trade secrets.</t>
  </si>
  <si>
    <t xml:space="preserve">6. Under penalties of perjury, I certify that the Applicant Organization will be able to provide a Federal Tax ID number should it be selected for an award; it is not subject to backup withholding because: (a) it is exempt from backup withholding, or (b) it has not been notified by the Internal Revenue Service (IRS) that it is subject to backup withholding as a result of a failure to report all interest or dividends, or (c) the IRS has notified it that it is no longer subject to backup withholding. </t>
  </si>
  <si>
    <t>7. I understand that grants issued by the State of Maryland may be taxable.  As the Maryland Energy Administration is unable to give tax advice, I understand that any tax-related questions should be directed to a qualified tax professional.</t>
  </si>
  <si>
    <t>8. I will allow authorized representatives of the Maryland Energy Administration access to my facility in order to conduct energy audits, site inspections, or measurement &amp; verification activities. In addition, I agree to work with MEA to facilitate remote inspections through video conferencing, sharing of photos, and other forms of documentation required by MEA. If selected for an award, I understand that the MEA grant agreement will contain participation requirements for project showcasing.  Additionally, I understand that if selected to be a Grantee, my organization will give MEA reasonable advance notice of, as well as an opportunity to potentially participate in, any Grantee-organized ribbon-cuttings or other public events highlighting the LMI-funded project.</t>
  </si>
  <si>
    <t>9. I understand that the program terms and conditions are subject to change at the sole discretion of MEA.</t>
  </si>
  <si>
    <t>10. I understand that any grant payment will be contingent upon MEA acceptance and/or inspection of the equipment installed.</t>
  </si>
  <si>
    <t>11. I agree to indemnify the State for any losses or damages, except to the extent that the losses or damages arise from the sole negligence or willful misconduct of a representative of the State.</t>
  </si>
  <si>
    <t>12. I understand that MEA staff and its contractors make no representation or warranty, and assume no liability with respect to quality, safety, performance, or other aspect of any design, system, or appliance installed pursuant to this application, and expressly disclaim any such representation, warranty, or liability.</t>
  </si>
  <si>
    <t>13. I certify that I am an authorized signatory for the Applicant Organization.</t>
  </si>
  <si>
    <r>
      <t xml:space="preserve">Authorized Applicant Signature: </t>
    </r>
    <r>
      <rPr>
        <i/>
        <sz val="11"/>
        <rFont val="Calibri"/>
        <family val="2"/>
        <scheme val="minor"/>
      </rPr>
      <t>*Typing your name constitutes a signature</t>
    </r>
  </si>
  <si>
    <t>Name and Title (Please Print)</t>
  </si>
  <si>
    <t>Organization Name:</t>
  </si>
  <si>
    <t>Date:</t>
  </si>
  <si>
    <r>
      <t xml:space="preserve">Regional Funding Request by Program Type
</t>
    </r>
    <r>
      <rPr>
        <sz val="12"/>
        <color theme="0"/>
        <rFont val="Calibri"/>
        <family val="2"/>
        <scheme val="minor"/>
      </rPr>
      <t>All inclusive, including Health and Safety and Indirect/ Admin Costs</t>
    </r>
  </si>
  <si>
    <t>AOI1 Baltimore City Region Request</t>
  </si>
  <si>
    <r>
      <rPr>
        <b/>
        <sz val="12"/>
        <color rgb="FFFFFFFF"/>
        <rFont val="Arial"/>
      </rPr>
      <t xml:space="preserve">Counties Served under AOI1
</t>
    </r>
    <r>
      <rPr>
        <sz val="12"/>
        <color rgb="FFFFFFFF"/>
        <rFont val="Arial"/>
      </rPr>
      <t>Please select ALL counties that will be worked in for this region with AOI1 Energy Efficiency funding. DO NOT select counties where only solar PV installations will be performed.</t>
    </r>
  </si>
  <si>
    <t>Baltimore City Region</t>
  </si>
  <si>
    <r>
      <t xml:space="preserve">Why did you select the listed counties as your service area?
</t>
    </r>
    <r>
      <rPr>
        <i/>
        <sz val="11"/>
        <color theme="1"/>
        <rFont val="Calibri"/>
        <family val="2"/>
        <scheme val="minor"/>
      </rPr>
      <t>*Hold Alt &amp; press Enter to start a new line or paragraph</t>
    </r>
  </si>
  <si>
    <t>Baltimore City</t>
  </si>
  <si>
    <t>Energy Efficiency Project description</t>
  </si>
  <si>
    <t xml:space="preserve">Please provide a detailed summary about your project(s) below. </t>
  </si>
  <si>
    <r>
      <rPr>
        <b/>
        <sz val="11"/>
        <color rgb="FF000000"/>
        <rFont val="Calibri"/>
        <scheme val="minor"/>
      </rPr>
      <t xml:space="preserve">All Applicants: </t>
    </r>
    <r>
      <rPr>
        <sz val="11"/>
        <color rgb="FF000000"/>
        <rFont val="Calibri"/>
        <scheme val="minor"/>
      </rPr>
      <t xml:space="preserve">The summary should include a detailed description of your proposed energy efficiency and/or weatherization measures.  
For </t>
    </r>
    <r>
      <rPr>
        <b/>
        <sz val="11"/>
        <color rgb="FF000000"/>
        <rFont val="Calibri"/>
        <scheme val="minor"/>
      </rPr>
      <t>Incremental Upgrades to New Construction</t>
    </r>
    <r>
      <rPr>
        <sz val="11"/>
        <color rgb="FF000000"/>
        <rFont val="Calibri"/>
        <scheme val="minor"/>
      </rPr>
      <t xml:space="preserve">, also see and complete incentives table at bottom.
</t>
    </r>
    <r>
      <rPr>
        <i/>
        <sz val="11"/>
        <color rgb="FF000000"/>
        <rFont val="Calibri"/>
        <scheme val="minor"/>
      </rPr>
      <t xml:space="preserve">*Hold Alt &amp; press Enter to start a new line or paragraph
</t>
    </r>
  </si>
  <si>
    <r>
      <rPr>
        <b/>
        <sz val="12"/>
        <color rgb="FF000000"/>
        <rFont val="Calibri"/>
        <scheme val="minor"/>
      </rPr>
      <t xml:space="preserve">Energy Audit status
</t>
    </r>
    <r>
      <rPr>
        <sz val="11"/>
        <color rgb="FF000000"/>
        <rFont val="Calibri"/>
        <scheme val="minor"/>
      </rPr>
      <t xml:space="preserve">Has an energy audit already been performed on the properties that will be improved, or will it be audited later as part of the program?
Limited Residential Upgrade projects: Why is no energy audit required for the planned upgrades? 
</t>
    </r>
    <r>
      <rPr>
        <i/>
        <sz val="11"/>
        <color rgb="FF000000"/>
        <rFont val="Calibri"/>
        <scheme val="minor"/>
      </rPr>
      <t xml:space="preserve">*Hold Alt &amp; press Enter to start a new line or paragraph
</t>
    </r>
  </si>
  <si>
    <t>Project Timeline</t>
  </si>
  <si>
    <t>Expected Milestone Timeline</t>
  </si>
  <si>
    <r>
      <t xml:space="preserve">4. Detailed project implementation timeline
</t>
    </r>
    <r>
      <rPr>
        <i/>
        <sz val="11"/>
        <color theme="1"/>
        <rFont val="Calibri"/>
        <family val="2"/>
        <scheme val="minor"/>
      </rPr>
      <t>*Hold Alt &amp; press Enter to start a new line or paragraph</t>
    </r>
  </si>
  <si>
    <t>Project Milestone</t>
  </si>
  <si>
    <t>Expected Completion Date</t>
  </si>
  <si>
    <t>Receive Potential Grant Agreement from MEA</t>
  </si>
  <si>
    <t>Construction Work Begins</t>
  </si>
  <si>
    <t>Work 50% Complete</t>
  </si>
  <si>
    <t>Complete Construction &amp; Installation</t>
  </si>
  <si>
    <t>Submit Final Report to MEA</t>
  </si>
  <si>
    <t>Please attach to your application or type to the right a separate, detailed project implementation timeline of how you expect to complete your project by the program deadline. At a minimum your timeline should include estimated dates for project start-up, contractor selection, construction/project milestones, completed project scope, and final invoicing and reporting to MEA.</t>
  </si>
  <si>
    <t>Demographic Totals</t>
  </si>
  <si>
    <t>Approximate Number of Buildings to be improved?</t>
  </si>
  <si>
    <r>
      <t xml:space="preserve">Approximately how many homes/ buildings do you plan to upgrade with your project? 
</t>
    </r>
    <r>
      <rPr>
        <i/>
        <sz val="11"/>
        <color theme="1"/>
        <rFont val="Calibri"/>
        <family val="2"/>
        <scheme val="minor"/>
      </rPr>
      <t>*Hold Alt &amp; press Enter to start a new line or paragraph</t>
    </r>
  </si>
  <si>
    <t>Screening and procurement</t>
  </si>
  <si>
    <t>Have you identified the building(s) to be upgraded?</t>
  </si>
  <si>
    <r>
      <t xml:space="preserve">If building(s) to be upgraded have not been identified, describe your strategy for identifying and recruiting eligible properties. Please be as detailed as possible. 
</t>
    </r>
    <r>
      <rPr>
        <i/>
        <sz val="11"/>
        <color theme="1"/>
        <rFont val="Calibri"/>
        <family val="2"/>
        <scheme val="minor"/>
      </rPr>
      <t>*Hold Alt &amp; press Enter to start a new line or paragraph</t>
    </r>
  </si>
  <si>
    <r>
      <t>Organizations Procurement Policy and/or Practices</t>
    </r>
    <r>
      <rPr>
        <sz val="11"/>
        <color theme="1"/>
        <rFont val="Calibri"/>
        <family val="2"/>
        <scheme val="minor"/>
      </rPr>
      <t xml:space="preserve">
Briefly describe your organization’s procurement policy for obtaining contractors, materials, etc. If your organization does not have a formalized procurement policy, explain how you would identify contractors and vendors to provide goods and services, should you receive a grant award from MEA.
</t>
    </r>
    <r>
      <rPr>
        <i/>
        <sz val="11"/>
        <color theme="1"/>
        <rFont val="Calibri"/>
        <family val="2"/>
        <scheme val="minor"/>
      </rPr>
      <t>*Hold Alt &amp; press Enter to start a new line or paragraph</t>
    </r>
  </si>
  <si>
    <t>Will work be performed in house, or will you hire (a) contractor(s)? (or both)</t>
  </si>
  <si>
    <t>Perform in house</t>
  </si>
  <si>
    <t>Hire Contractor</t>
  </si>
  <si>
    <r>
      <t xml:space="preserve">If you plan to hire contractor(s) and already have a contractor in mind, please explain how you procured that contractor and your organization’s business affiliation with them, if any such relationship is present:
</t>
    </r>
    <r>
      <rPr>
        <i/>
        <sz val="11"/>
        <color theme="1"/>
        <rFont val="Calibri"/>
        <family val="2"/>
        <scheme val="minor"/>
      </rPr>
      <t>*Hold Alt &amp; press Enter to start a new line or paragraph</t>
    </r>
  </si>
  <si>
    <r>
      <t>Eligibility Verification (Individual Participants)</t>
    </r>
    <r>
      <rPr>
        <sz val="11"/>
        <color theme="1"/>
        <rFont val="Calibri"/>
        <family val="2"/>
        <scheme val="minor"/>
      </rPr>
      <t xml:space="preserve">
If your organization is awarded a Low-to-Moderate Income Energy Efficiency Grant, describe the process that will be used to verify and document that each participant/beneficiary meets the low-to-moderate income requirements as outlined in Eligibility and Terms section Application Instructions above.
</t>
    </r>
    <r>
      <rPr>
        <i/>
        <sz val="11"/>
        <color theme="1"/>
        <rFont val="Calibri"/>
        <family val="2"/>
        <scheme val="minor"/>
      </rPr>
      <t>*Hold Alt &amp; press Enter to start a new line or paragraph</t>
    </r>
  </si>
  <si>
    <t>Project Scalability</t>
  </si>
  <si>
    <r>
      <t xml:space="preserve">Is your proposed project capable of being scaled larger or smaller based on the availability of funding? </t>
    </r>
    <r>
      <rPr>
        <sz val="11"/>
        <color theme="1"/>
        <rFont val="Calibri"/>
        <family val="2"/>
        <scheme val="minor"/>
      </rPr>
      <t>Please see the funding opportunity announcement for more information about project scaling.</t>
    </r>
  </si>
  <si>
    <t>Scalable Larger</t>
  </si>
  <si>
    <t>Scalable Smaller</t>
  </si>
  <si>
    <r>
      <t xml:space="preserve">If scalable, please provide a detailed explanation of how your project could be scaled to accommodate available grant funds. Please provide a funding range for which your project would remain feasible and cost effective.       
</t>
    </r>
    <r>
      <rPr>
        <i/>
        <sz val="11"/>
        <color theme="1"/>
        <rFont val="Calibri"/>
        <family val="2"/>
        <scheme val="minor"/>
      </rPr>
      <t>*Hold Alt &amp; press Enter to start a new line or paragraph</t>
    </r>
  </si>
  <si>
    <t>Does utility offer an incentive program for energy efficiency improvements?</t>
  </si>
  <si>
    <r>
      <t xml:space="preserve">Describe your primary leveraged funding sources, how the funding was secured, and estimated approval date.
</t>
    </r>
    <r>
      <rPr>
        <i/>
        <sz val="11"/>
        <color theme="1"/>
        <rFont val="Calibri"/>
        <family val="2"/>
        <scheme val="minor"/>
      </rPr>
      <t>*Hold Alt &amp; press Enter to start a new line or paragraph</t>
    </r>
  </si>
  <si>
    <t>Have you secured such leveraged funds?</t>
  </si>
  <si>
    <t>Award Date</t>
  </si>
  <si>
    <t>Do you intend to leverage non-utility funding sources (e.g. Weatherization Assistance Program, donations, private grant funds, matching funds, volunteer
labor) for this project?</t>
  </si>
  <si>
    <r>
      <rPr>
        <b/>
        <sz val="12"/>
        <color rgb="FFFFFFFF"/>
        <rFont val="Arial"/>
      </rPr>
      <t xml:space="preserve">Leveraged Funds
</t>
    </r>
    <r>
      <rPr>
        <sz val="12"/>
        <color rgb="FFFFFFFF"/>
        <rFont val="Arial"/>
      </rPr>
      <t xml:space="preserve">Please list all funding matches (dollars, labor, supplies, administrative support, etc.) provided by the applicant organization, or any other organization other than MEA, that is helping to fund the project.
</t>
    </r>
    <r>
      <rPr>
        <i/>
        <sz val="12"/>
        <color rgb="FFFFFFFF"/>
        <rFont val="Arial"/>
      </rPr>
      <t>Note: Matching funds are not required for this grant program. Do not include solar (AOI2) matching funds or other funds unrelated to enabling or implementing energy efficiency measures.</t>
    </r>
  </si>
  <si>
    <r>
      <rPr>
        <b/>
        <sz val="12"/>
        <color rgb="FF000000"/>
        <rFont val="Arial"/>
      </rPr>
      <t xml:space="preserve">Reference table of all leveraged funds </t>
    </r>
    <r>
      <rPr>
        <b/>
        <u/>
        <sz val="12"/>
        <color rgb="FF000000"/>
        <rFont val="Arial"/>
      </rPr>
      <t>for AOI1 in Baltimore City</t>
    </r>
  </si>
  <si>
    <t>Funding Source</t>
  </si>
  <si>
    <t>Amount</t>
  </si>
  <si>
    <t>Secured, Anticipated, or proposed?</t>
  </si>
  <si>
    <t>How does this funding enable/implement energy efficiency measures?</t>
  </si>
  <si>
    <t>Leveraged Funding Totals</t>
  </si>
  <si>
    <t>Total Secured</t>
  </si>
  <si>
    <t>Total Anticipated</t>
  </si>
  <si>
    <t>Total Proposed</t>
  </si>
  <si>
    <t>AOI1 Baltimore City Leveraged Funds</t>
  </si>
  <si>
    <t>AOI1 Baltimore City Funding Request</t>
  </si>
  <si>
    <t>RATIO, Leveraged fund $ per MEA $</t>
  </si>
  <si>
    <t>Please attach each application, award letter, or other documentation related to utility
and other incentive programs for which you have applied for or been awarded.</t>
  </si>
  <si>
    <t>Cost Effectiveness calculations</t>
  </si>
  <si>
    <t>Funding request (copied from earlier application section)</t>
  </si>
  <si>
    <t>Total Grant request</t>
  </si>
  <si>
    <t>Total Leveraged funds</t>
  </si>
  <si>
    <t>Energy Saving Estimates</t>
  </si>
  <si>
    <t xml:space="preserve">Are attached energy savings TRM based? </t>
  </si>
  <si>
    <t>Do attached energy savings show all assumptions?</t>
  </si>
  <si>
    <r>
      <t xml:space="preserve">Total Electricity Savings </t>
    </r>
    <r>
      <rPr>
        <sz val="11"/>
        <color theme="1"/>
        <rFont val="Calibri"/>
        <family val="2"/>
        <scheme val="minor"/>
      </rPr>
      <t>(kWh/year)</t>
    </r>
  </si>
  <si>
    <r>
      <rPr>
        <b/>
        <sz val="11"/>
        <color theme="1"/>
        <rFont val="Calibri"/>
        <family val="2"/>
        <scheme val="minor"/>
      </rPr>
      <t>Total Electricity Cost Savings</t>
    </r>
    <r>
      <rPr>
        <sz val="11"/>
        <color theme="1"/>
        <rFont val="Calibri"/>
        <family val="2"/>
        <scheme val="minor"/>
      </rPr>
      <t xml:space="preserve"> ($/year)</t>
    </r>
  </si>
  <si>
    <r>
      <t xml:space="preserve">Total Natural Gas Savings </t>
    </r>
    <r>
      <rPr>
        <sz val="11"/>
        <color theme="1"/>
        <rFont val="Calibri"/>
        <family val="2"/>
        <scheme val="minor"/>
      </rPr>
      <t>(therms/year)</t>
    </r>
  </si>
  <si>
    <r>
      <t xml:space="preserve">Total Natural Gas Cost Savings </t>
    </r>
    <r>
      <rPr>
        <sz val="11"/>
        <color theme="1"/>
        <rFont val="Calibri"/>
        <family val="2"/>
        <scheme val="minor"/>
      </rPr>
      <t>($/year)</t>
    </r>
  </si>
  <si>
    <r>
      <rPr>
        <b/>
        <sz val="11"/>
        <color rgb="FF000000"/>
        <rFont val="Calibri"/>
        <scheme val="minor"/>
      </rPr>
      <t xml:space="preserve">Total Propane Savings </t>
    </r>
    <r>
      <rPr>
        <sz val="11"/>
        <color rgb="FF000000"/>
        <rFont val="Calibri"/>
        <scheme val="minor"/>
      </rPr>
      <t>(gallons/year)</t>
    </r>
  </si>
  <si>
    <r>
      <rPr>
        <b/>
        <sz val="11"/>
        <color rgb="FF000000"/>
        <rFont val="Calibri"/>
        <scheme val="minor"/>
      </rPr>
      <t xml:space="preserve">Total Propane Gas Cost Savings </t>
    </r>
    <r>
      <rPr>
        <sz val="11"/>
        <color rgb="FF000000"/>
        <rFont val="Calibri"/>
        <scheme val="minor"/>
      </rPr>
      <t>($/year)</t>
    </r>
  </si>
  <si>
    <r>
      <rPr>
        <b/>
        <sz val="11"/>
        <color rgb="FF000000"/>
        <rFont val="Calibri"/>
        <scheme val="minor"/>
      </rPr>
      <t xml:space="preserve">Total Fuel Oil Savings </t>
    </r>
    <r>
      <rPr>
        <sz val="11"/>
        <color rgb="FF000000"/>
        <rFont val="Calibri"/>
        <scheme val="minor"/>
      </rPr>
      <t>(gallons/year)</t>
    </r>
  </si>
  <si>
    <r>
      <rPr>
        <b/>
        <sz val="11"/>
        <color rgb="FF000000"/>
        <rFont val="Calibri"/>
        <scheme val="minor"/>
      </rPr>
      <t>Total Fuel Oil Cost Savings</t>
    </r>
    <r>
      <rPr>
        <sz val="11"/>
        <color rgb="FF000000"/>
        <rFont val="Calibri"/>
        <scheme val="minor"/>
      </rPr>
      <t xml:space="preserve"> ($/year)</t>
    </r>
  </si>
  <si>
    <t>Program cost effectiveness</t>
  </si>
  <si>
    <t>Total Combined Cost Savings</t>
  </si>
  <si>
    <t>Simple Payback</t>
  </si>
  <si>
    <r>
      <t xml:space="preserve">Briefly describe cost effectiveness calculations &amp; assumptions
</t>
    </r>
    <r>
      <rPr>
        <i/>
        <sz val="11"/>
        <color theme="1"/>
        <rFont val="Calibri"/>
        <family val="2"/>
        <scheme val="minor"/>
      </rPr>
      <t>*Hold Alt &amp; press Enter to start a new line or paragraph</t>
    </r>
  </si>
  <si>
    <t>Greenhouse Gas Savings</t>
  </si>
  <si>
    <t>GHG Savings (calculated from Cost Effectiveness section)</t>
  </si>
  <si>
    <t>GHG Reduction from Electric Savings (kg CO2e)</t>
  </si>
  <si>
    <t>GHG Reduction from Natural Gas Savings (kg CO2e)</t>
  </si>
  <si>
    <t>GHG Reduction from Propane Savings (kg CO2e)</t>
  </si>
  <si>
    <t>GHG Reduction from Fuel Oil Savings (kg CO2e)</t>
  </si>
  <si>
    <t>GHG Reduction per Dollar MEA Investment (kg CO2e/$)</t>
  </si>
  <si>
    <t>11 Energy &amp; Cost Savings</t>
  </si>
  <si>
    <t>Notes on Energy Saving Estimates.</t>
  </si>
  <si>
    <t xml:space="preserve">To evaluate the estimated energy savings for accuracy, supporting documentation must be included with your application. Supporting documentation may include a completed energy audit or comparable report. MEA has developed a Savings Estimate and Assumptions Worksheet to help applicants satisfy this requirement. Applicants may use these worksheets or other forms of supporting documentation. The information provided will be used by MEA to determine whether the applicant has a solid understanding of cost-effective energy saving measures and that the energy savings estimates claimed in the table above are accurate. 
</t>
  </si>
  <si>
    <r>
      <rPr>
        <b/>
        <sz val="11"/>
        <color theme="1"/>
        <rFont val="Calibri"/>
        <family val="2"/>
        <scheme val="minor"/>
      </rPr>
      <t>At a minimum, supporting documentation must show:</t>
    </r>
    <r>
      <rPr>
        <sz val="11"/>
        <color theme="1"/>
        <rFont val="Calibri"/>
        <family val="2"/>
        <scheme val="minor"/>
      </rPr>
      <t xml:space="preserve">
a. Proposed energy measures
b. Estimated annual cost and consumption savings per measure
c. Total energy savings of all proposed energy measures</t>
    </r>
  </si>
  <si>
    <r>
      <rPr>
        <b/>
        <sz val="11"/>
        <color theme="1"/>
        <rFont val="Calibri"/>
        <family val="2"/>
        <scheme val="minor"/>
      </rPr>
      <t xml:space="preserve">Recommended supporting documents: 
</t>
    </r>
    <r>
      <rPr>
        <sz val="11"/>
        <color theme="1"/>
        <rFont val="Calibri"/>
        <family val="2"/>
        <scheme val="minor"/>
      </rPr>
      <t xml:space="preserve">One of these documents or equivalent must be submitted with the application.
Energy Audit Report
Energy Savings Worksheet &amp; Energy Assumptions Worksheet
</t>
    </r>
  </si>
  <si>
    <t>New Construction or Substantial Rehab</t>
  </si>
  <si>
    <t>Efficiency Upgrade</t>
  </si>
  <si>
    <t>Planned # units 
(or ERI points reduced)</t>
  </si>
  <si>
    <t>Upgrade Efficiency Level and Incentive</t>
  </si>
  <si>
    <t>Total Incentive based on units entered to left</t>
  </si>
  <si>
    <t>Whole Building Energy Perofrmance</t>
  </si>
  <si>
    <t>Improved Energy Rating Index (ERI)*</t>
  </si>
  <si>
    <t>ERI score for as-built home less than 51
$675 per ERI point below 51.
Max total incentive per house $4,050</t>
  </si>
  <si>
    <t>Mechanical System Upgrades</t>
  </si>
  <si>
    <t>Heat Pump Water Heater</t>
  </si>
  <si>
    <t>ENERGY STAR certified HPWH, and/or UEF value ≥ 3.30
$1,170 per unit</t>
  </si>
  <si>
    <t>High Efficiency Heat Pump (ducted or ductless)</t>
  </si>
  <si>
    <t>≥ 9.5 HSPF2 and ≥ 16.0 SEER2 (CEE Tier 2)
$425 per unit</t>
  </si>
  <si>
    <t>Appliances</t>
  </si>
  <si>
    <t>Washing Machine</t>
  </si>
  <si>
    <t>ENERGY STAR Qualified (or equivalent product specifications)
$160 per unit</t>
  </si>
  <si>
    <t>Clothes Dryer</t>
  </si>
  <si>
    <t>ENERGY STAR Qualified (or equivalent product specifications)
$100 per unit</t>
  </si>
  <si>
    <t>Ceiling Fan</t>
  </si>
  <si>
    <t>ENERGY STAR Qualified (or equivalent product specifications)
$40 per unit</t>
  </si>
  <si>
    <t>Refrigerator</t>
  </si>
  <si>
    <t>ENERGY STAR Qualified
$45 per unit</t>
  </si>
  <si>
    <t>Building Envelope</t>
  </si>
  <si>
    <t>For new construction projects, no cost allowance is available for building envelope upgrades. For substantial rehabilitation projects, MEA will consider above-code insulation levels on a project-by-project basis.</t>
  </si>
  <si>
    <t>*The Improved ERI incentive may not be combined with any others in this table. 
ERI must be modeled using RESNET accredited software by an accredited rater, confirmed with on-site testing, and registered as a confirmed rating. 
The ERI scores used to qualify for this incentive must not include the impact of renewable energy. 
$4,050 max incentive corresponds to ERI of 45.</t>
  </si>
  <si>
    <t>Central Region</t>
  </si>
  <si>
    <t>Serve throughout entire Central Region?</t>
  </si>
  <si>
    <t>Baltimore County</t>
  </si>
  <si>
    <t>Carroll County</t>
  </si>
  <si>
    <t>Cecil County</t>
  </si>
  <si>
    <t>Harford County</t>
  </si>
  <si>
    <t>Howard County</t>
  </si>
  <si>
    <t>Montgomery County</t>
  </si>
  <si>
    <r>
      <rPr>
        <b/>
        <sz val="12"/>
        <color rgb="FF000000"/>
        <rFont val="Arial"/>
      </rPr>
      <t xml:space="preserve">Reference table of all leveraged funds </t>
    </r>
    <r>
      <rPr>
        <b/>
        <u/>
        <sz val="12"/>
        <color rgb="FF000000"/>
        <rFont val="Arial"/>
      </rPr>
      <t>for AOI1 in the Central Region</t>
    </r>
  </si>
  <si>
    <t>AOI1 Central Region Leveraged Funds</t>
  </si>
  <si>
    <t>AOI1 Central Region Funding Request</t>
  </si>
  <si>
    <t>Eastern Region</t>
  </si>
  <si>
    <t>Serve throughout entire Eastern Region?</t>
  </si>
  <si>
    <t>Caroline County</t>
  </si>
  <si>
    <t>Dorchester County</t>
  </si>
  <si>
    <t>Kent County</t>
  </si>
  <si>
    <t>Queen Anne’s County</t>
  </si>
  <si>
    <t>Somerset County</t>
  </si>
  <si>
    <t>Talbot County</t>
  </si>
  <si>
    <t>Wicomico County</t>
  </si>
  <si>
    <t>Worcester County</t>
  </si>
  <si>
    <r>
      <rPr>
        <b/>
        <sz val="12"/>
        <color rgb="FF000000"/>
        <rFont val="Arial"/>
      </rPr>
      <t xml:space="preserve">Reference table of all leveraged funds </t>
    </r>
    <r>
      <rPr>
        <b/>
        <u/>
        <sz val="12"/>
        <color rgb="FF000000"/>
        <rFont val="Arial"/>
      </rPr>
      <t>for AOI1 in the Eastern region</t>
    </r>
  </si>
  <si>
    <t>AOI1 Eastern Region Leveraged Funds</t>
  </si>
  <si>
    <t>AOI1 Eastern Region Funding Request</t>
  </si>
  <si>
    <t>Southern Region</t>
  </si>
  <si>
    <t>Serve throughout entire Southern Region?</t>
  </si>
  <si>
    <t>Anne Arundel County</t>
  </si>
  <si>
    <t>Calvert County</t>
  </si>
  <si>
    <t>Charles County</t>
  </si>
  <si>
    <t>Prince George’s County</t>
  </si>
  <si>
    <t>St. Mary’s County</t>
  </si>
  <si>
    <r>
      <rPr>
        <b/>
        <sz val="12"/>
        <color rgb="FF000000"/>
        <rFont val="Arial"/>
      </rPr>
      <t xml:space="preserve">Reference table of all leveraged funds </t>
    </r>
    <r>
      <rPr>
        <b/>
        <u/>
        <sz val="12"/>
        <color rgb="FF000000"/>
        <rFont val="Arial"/>
      </rPr>
      <t>for AOI1 in the Southern Region</t>
    </r>
  </si>
  <si>
    <t>AOI1 Southern Region Leveraged Funds</t>
  </si>
  <si>
    <t>AOI1 Southern Region Funding Request</t>
  </si>
  <si>
    <t>Western Region</t>
  </si>
  <si>
    <t>Serve throughout entire Western Region?</t>
  </si>
  <si>
    <t>Allegany County</t>
  </si>
  <si>
    <t>Frederick County</t>
  </si>
  <si>
    <t>Garrett County</t>
  </si>
  <si>
    <t>Washington County</t>
  </si>
  <si>
    <r>
      <rPr>
        <b/>
        <sz val="12"/>
        <color rgb="FF000000"/>
        <rFont val="Arial"/>
      </rPr>
      <t xml:space="preserve">Reference table of all leveraged funds </t>
    </r>
    <r>
      <rPr>
        <b/>
        <u/>
        <sz val="12"/>
        <color rgb="FF000000"/>
        <rFont val="Arial"/>
      </rPr>
      <t>for AOI1 in the Western Region</t>
    </r>
  </si>
  <si>
    <t>AOI1 Western Region Leveraged Funds</t>
  </si>
  <si>
    <t>AOI1 Western Region Funding Request</t>
  </si>
  <si>
    <t>Which ownership model are you applying for?</t>
  </si>
  <si>
    <r>
      <rPr>
        <b/>
        <sz val="12"/>
        <color rgb="FFFFFFFF"/>
        <rFont val="Arial"/>
      </rPr>
      <t xml:space="preserve">Location
</t>
    </r>
    <r>
      <rPr>
        <sz val="12"/>
        <color rgb="FFFFFFFF"/>
        <rFont val="Arial"/>
      </rPr>
      <t>Please select all counties in which work will be performed under this application via AOI2 if you know at the time of application.</t>
    </r>
  </si>
  <si>
    <r>
      <rPr>
        <b/>
        <sz val="11"/>
        <color rgb="FF000000"/>
        <rFont val="Calibri"/>
        <scheme val="minor"/>
      </rPr>
      <t xml:space="preserve">Why did you select the listed counties as your service area?
</t>
    </r>
    <r>
      <rPr>
        <i/>
        <sz val="11"/>
        <color rgb="FF000000"/>
        <rFont val="Calibri"/>
        <scheme val="minor"/>
      </rPr>
      <t>*Hold Alt &amp; press Enter to start a new line or paragraph</t>
    </r>
  </si>
  <si>
    <t>Solar Project description</t>
  </si>
  <si>
    <r>
      <rPr>
        <b/>
        <sz val="11"/>
        <color rgb="FF000000"/>
        <rFont val="Calibri"/>
        <scheme val="minor"/>
      </rPr>
      <t xml:space="preserve">List addresses of each proposed household for solar PV to be installed on residential homes, if available at the time of application.
</t>
    </r>
    <r>
      <rPr>
        <sz val="11"/>
        <color rgb="FF000000"/>
        <rFont val="Calibri"/>
        <scheme val="minor"/>
      </rPr>
      <t xml:space="preserve">Note: Availability of proposed locations at the time of application is viewed favorably in the competitive evaluation of applications.
</t>
    </r>
    <r>
      <rPr>
        <i/>
        <sz val="11"/>
        <color rgb="FF000000"/>
        <rFont val="Calibri"/>
        <scheme val="minor"/>
      </rPr>
      <t>*Hold Alt &amp; press Enter to start a new line or paragraph</t>
    </r>
  </si>
  <si>
    <r>
      <rPr>
        <b/>
        <sz val="11"/>
        <color rgb="FF000000"/>
        <rFont val="Calibri"/>
        <scheme val="minor"/>
      </rPr>
      <t xml:space="preserve">If the exact locations of the homes are not known at time of application, please explain how homes will be identified for inclusion in your project.
</t>
    </r>
    <r>
      <rPr>
        <i/>
        <sz val="11"/>
        <color rgb="FF000000"/>
        <rFont val="Calibri"/>
        <scheme val="minor"/>
      </rPr>
      <t>*Hold Alt &amp; press Enter to start a new line or paragraph</t>
    </r>
  </si>
  <si>
    <t>Please identify the MAXIMUM number of homes on which you could install solar if additional funding is available.</t>
  </si>
  <si>
    <r>
      <rPr>
        <b/>
        <sz val="11"/>
        <color rgb="FF000000"/>
        <rFont val="Calibri"/>
        <scheme val="minor"/>
      </rPr>
      <t xml:space="preserve">Please provide a detailed descriptions of the direct benefits (economic, health, social, etc.) the project and proposed energy efficiency upgrades will have on Low Income Marylanders. 
</t>
    </r>
    <r>
      <rPr>
        <i/>
        <sz val="11"/>
        <color rgb="FF000000"/>
        <rFont val="Calibri"/>
        <scheme val="minor"/>
      </rPr>
      <t>*Hold Alt &amp; press Enter to start a new line or paragraph</t>
    </r>
  </si>
  <si>
    <t>Maryland Historical Trust Approve Potential Homes</t>
  </si>
  <si>
    <t>Solar Installation Starts</t>
  </si>
  <si>
    <t>Complete Construction/Permission to Operate</t>
  </si>
  <si>
    <r>
      <rPr>
        <b/>
        <sz val="12"/>
        <color rgb="FFFFFFFF"/>
        <rFont val="Arial"/>
      </rPr>
      <t xml:space="preserve">Weatherization Requirement
</t>
    </r>
    <r>
      <rPr>
        <sz val="12"/>
        <color rgb="FFFFFFFF"/>
        <rFont val="Arial"/>
      </rPr>
      <t>Please identify all methods by which the homes on which you will install solar have met or will meet the weatherization requirement. Select all that apply.</t>
    </r>
  </si>
  <si>
    <t>Were homes weatherized under FY20-FY25 MEA EEE Program Award?</t>
  </si>
  <si>
    <t>If yes, indicate to right which year(s) awarded for EEE Program:</t>
  </si>
  <si>
    <t>Is organization applying under AOI1 for FY26 REE Program and will serve the same homes identified for solar installation?</t>
  </si>
  <si>
    <t>Have homes been or will be served under FY20-FY26 DHCD Weatherization Assistance Program?</t>
  </si>
  <si>
    <t>If yes, indicate to right which years in which homes were awarded:</t>
  </si>
  <si>
    <t>Have homes been or will be served under FY18-FY24 DHCD EmPOWER Maryland Limited Income Energy Efficiency Program?</t>
  </si>
  <si>
    <t>Have homes been weatherized within last 5 years, but not under ne of the programs listed above?</t>
  </si>
  <si>
    <t>Will homes receive weatherization within 6 months of solar installation?</t>
  </si>
  <si>
    <r>
      <rPr>
        <sz val="11"/>
        <color rgb="FF000000"/>
        <rFont val="Calibri"/>
        <scheme val="minor"/>
      </rPr>
      <t xml:space="preserve">None </t>
    </r>
    <r>
      <rPr>
        <b/>
        <sz val="11"/>
        <color rgb="FF000000"/>
        <rFont val="Calibri"/>
        <scheme val="minor"/>
      </rPr>
      <t xml:space="preserve">(NOTE: Your organization </t>
    </r>
    <r>
      <rPr>
        <b/>
        <u/>
        <sz val="11"/>
        <color rgb="FF000000"/>
        <rFont val="Calibri"/>
        <scheme val="minor"/>
      </rPr>
      <t>does not qualify</t>
    </r>
    <r>
      <rPr>
        <b/>
        <sz val="11"/>
        <color rgb="FF000000"/>
        <rFont val="Calibri"/>
        <scheme val="minor"/>
      </rPr>
      <t xml:space="preserve"> for FY26 MEA REE Program AOI2 funding consideration.)</t>
    </r>
  </si>
  <si>
    <r>
      <rPr>
        <b/>
        <sz val="12"/>
        <color rgb="FFFFFFFF"/>
        <rFont val="Arial"/>
      </rPr>
      <t xml:space="preserve">Teaming Companies
</t>
    </r>
    <r>
      <rPr>
        <sz val="12"/>
        <color rgb="FFFFFFFF"/>
        <rFont val="Arial"/>
      </rPr>
      <t xml:space="preserve">MEA encourages applicants to build strong teams to ensure projects move forward smoothly. All teaming partners must be named within 30 days of receiving an award notification, but prior to signing the grant agreement. Applicants are encouraged to identify these partners at the time of application to avoid potential delays and demonstrate project feasibility, but it is not a strict requirement until the award stage. Partners to be identified by the aforementioned deadline must include at least one solar installer. Roofing and mold remediation partners are encouraged but not required.
</t>
    </r>
    <r>
      <rPr>
        <i/>
        <sz val="12"/>
        <color rgb="FFFFFFFF"/>
        <rFont val="Arial"/>
      </rPr>
      <t>*Hold Alt &amp; press Enter to start a new line or paragraph</t>
    </r>
  </si>
  <si>
    <t>Solar</t>
  </si>
  <si>
    <t>Teaming Solar Installer Company Name/Address:
POC Name:
POC Address:
POC Phone Number:
POC Email Address:
MD License Type and #:</t>
  </si>
  <si>
    <t>Roofing</t>
  </si>
  <si>
    <t>Teaming Roofer Company Name/Address:
POC Name:
POC Address:
POC Phone Number:
POC Email Address:
MD License Type and #:</t>
  </si>
  <si>
    <t>Mold Remediation</t>
  </si>
  <si>
    <t>Teaming Mold Remediation Company Name/Address:
POC Name:
POC Address:
POC Phone Number:
POC Email Address:
MD License Type and #:</t>
  </si>
  <si>
    <r>
      <rPr>
        <b/>
        <sz val="11"/>
        <color rgb="FF000000"/>
        <rFont val="Calibri"/>
        <scheme val="minor"/>
      </rPr>
      <t xml:space="preserve">Organizations Procurement Policy and/or Practices
</t>
    </r>
    <r>
      <rPr>
        <sz val="11"/>
        <color rgb="FF000000"/>
        <rFont val="Calibri"/>
        <scheme val="minor"/>
      </rPr>
      <t xml:space="preserve">Briefly describe your organization’s procurement policy for obtaining contractors, materials, etc. If your organization does not have a formalized procurement policy, explain how you would identify contractors and vendors to provide goods and services, should you receive a grant award from MEA.
</t>
    </r>
    <r>
      <rPr>
        <i/>
        <sz val="11"/>
        <color rgb="FF000000"/>
        <rFont val="Calibri"/>
        <scheme val="minor"/>
      </rPr>
      <t>*Hold Alt &amp; press Enter to start a new line or paragraph</t>
    </r>
  </si>
  <si>
    <r>
      <rPr>
        <b/>
        <sz val="11"/>
        <color rgb="FF000000"/>
        <rFont val="Calibri"/>
        <scheme val="minor"/>
      </rPr>
      <t xml:space="preserve">Eligibility Verification (Individual Participants)
</t>
    </r>
    <r>
      <rPr>
        <sz val="11"/>
        <color rgb="FF000000"/>
        <rFont val="Calibri"/>
        <scheme val="minor"/>
      </rPr>
      <t xml:space="preserve">If your organization is awarded a Residential Energy Efficiency Grant for solar photovoltaic installation, describe the process that will be used to verify and document that each participant/beneficiary meets the low- income requirements.
</t>
    </r>
    <r>
      <rPr>
        <i/>
        <sz val="11"/>
        <color rgb="FF000000"/>
        <rFont val="Calibri"/>
        <scheme val="minor"/>
      </rPr>
      <t xml:space="preserve">*Hold Alt &amp; press Enter to start a new line or paragraph
</t>
    </r>
    <r>
      <rPr>
        <b/>
        <sz val="11"/>
        <color rgb="FF000000"/>
        <rFont val="Calibri"/>
        <scheme val="minor"/>
      </rPr>
      <t>This section must be completed and should NOT state “see attachment.”</t>
    </r>
  </si>
  <si>
    <r>
      <rPr>
        <b/>
        <sz val="12"/>
        <color rgb="FFFFFFFF"/>
        <rFont val="Arial"/>
      </rPr>
      <t xml:space="preserve">Leveraged Funds
</t>
    </r>
    <r>
      <rPr>
        <sz val="12"/>
        <color rgb="FFFFFFFF"/>
        <rFont val="Arial"/>
      </rPr>
      <t xml:space="preserve">Please list all funding matches (dollars, labor, supplies, administrative support, etc.) provided by the applicant organization, or any other organization other than MEA, that is helping to fund the project.
</t>
    </r>
    <r>
      <rPr>
        <i/>
        <sz val="12"/>
        <color rgb="FFFFFFFF"/>
        <rFont val="Arial"/>
      </rPr>
      <t>Note: Matching funds are not required for this grant program. Do not include energy efficiency (AOI1) matching funds or other funds unrelated to enabling or implementing solar installation.</t>
    </r>
  </si>
  <si>
    <r>
      <rPr>
        <b/>
        <sz val="11"/>
        <color rgb="FF000000"/>
        <rFont val="Calibri"/>
        <scheme val="minor"/>
      </rPr>
      <t xml:space="preserve">Reference table of all leveraged funds </t>
    </r>
    <r>
      <rPr>
        <b/>
        <u/>
        <sz val="11"/>
        <color rgb="FF000000"/>
        <rFont val="Calibri"/>
        <scheme val="minor"/>
      </rPr>
      <t>for AOI2</t>
    </r>
  </si>
  <si>
    <t>How does this funding enable/implement solar installations?</t>
  </si>
  <si>
    <t>AOI2 Leveraged Funds</t>
  </si>
  <si>
    <t>AOI2 Funding Request</t>
  </si>
  <si>
    <t>Energy Generation Estimates</t>
  </si>
  <si>
    <r>
      <rPr>
        <b/>
        <sz val="11"/>
        <color rgb="FF000000"/>
        <rFont val="Calibri"/>
        <scheme val="minor"/>
      </rPr>
      <t xml:space="preserve">Total Electricity Generation </t>
    </r>
    <r>
      <rPr>
        <sz val="11"/>
        <color rgb="FF000000"/>
        <rFont val="Calibri"/>
        <scheme val="minor"/>
      </rPr>
      <t>(kWh/year)</t>
    </r>
  </si>
  <si>
    <t>YesNo</t>
  </si>
  <si>
    <t>LeveragedStatus</t>
  </si>
  <si>
    <t>Yes</t>
  </si>
  <si>
    <t>Secured</t>
  </si>
  <si>
    <t>Constants</t>
  </si>
  <si>
    <t>No</t>
  </si>
  <si>
    <t>Anticipated</t>
  </si>
  <si>
    <t>DollarsPerKWH_Residential</t>
  </si>
  <si>
    <t>Proposed</t>
  </si>
  <si>
    <t>DollarsPerKWH_Commercial</t>
  </si>
  <si>
    <t>DollarsPerMMBTU_Gas</t>
  </si>
  <si>
    <t>DollarsPerMMBTU_Propane</t>
  </si>
  <si>
    <t>DollarsPerMMBTU_Oil</t>
  </si>
  <si>
    <t>kgCO2ePerKWH</t>
  </si>
  <si>
    <t>kgCO2ePerMMBTU_Gas</t>
  </si>
  <si>
    <t>kgCO2ePerMMBTU_Propane</t>
  </si>
  <si>
    <t>kgCO2ePerMMBTU_Oil</t>
  </si>
  <si>
    <t>ThermPerMMBTU_Gas</t>
  </si>
  <si>
    <t>GallonPerMMBTU_Propane</t>
  </si>
  <si>
    <t>GallonPerMMBTU_Oil</t>
  </si>
  <si>
    <t>DollarsPerTherm_Gas</t>
  </si>
  <si>
    <t>DollarsPerGallon_Propane</t>
  </si>
  <si>
    <t>DollarsPerGallon_Oil</t>
  </si>
  <si>
    <t>kgCO2ePerTherm_Gas</t>
  </si>
  <si>
    <t>kgCO2ePerGallon_Propane</t>
  </si>
  <si>
    <t>kgCO2ePerGallon_Oil</t>
  </si>
  <si>
    <r>
      <t xml:space="preserve">1. I understand that applications are accepted and grants are awarded on a competitive basis. MEA is encouraging the use of electronic applications to streamline processing and reduce environmental impacts. I understand that if I cannot apply electronically, I will contact MEA to work  on an alternative method to submit an application no later than five (5) business days before the application deadline.  </t>
    </r>
    <r>
      <rPr>
        <b/>
        <sz val="12"/>
        <rFont val="Calibri"/>
        <family val="2"/>
        <scheme val="minor"/>
      </rPr>
      <t>Applications must be submitted no later than Thursday, December 18, 2025 by 3:00 P.M. Eastern Daylight Time</t>
    </r>
    <r>
      <rPr>
        <sz val="12"/>
        <rFont val="Calibri"/>
        <family val="2"/>
        <scheme val="minor"/>
      </rPr>
      <t xml:space="preserve">.  Unless I have contacted MEA regarding an alternative application method, I understand that applications must be submitted electronically to MEA’s technical assistance contractor at residentialenergy.mea@maryland.gov.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</si>
</sst>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48" x14ac:knownFonts="1">
    <font>
      <sz val="11"/>
      <color theme="1"/>
      <name val="Calibri"/>
      <family val="2"/>
      <scheme val="minor"/>
    </font>
    <font>
      <b/>
      <sz val="11"/>
      <color theme="1"/>
      <name val="Calibri"/>
      <family val="2"/>
      <scheme val="minor"/>
    </font>
    <font>
      <u/>
      <sz val="11"/>
      <color theme="10"/>
      <name val="Calibri"/>
      <family val="2"/>
      <scheme val="minor"/>
    </font>
    <font>
      <b/>
      <sz val="12"/>
      <color rgb="FFFFFFFF"/>
      <name val="Arial"/>
      <family val="2"/>
    </font>
    <font>
      <b/>
      <sz val="10"/>
      <color theme="1"/>
      <name val="Calibri"/>
      <family val="2"/>
      <scheme val="minor"/>
    </font>
    <font>
      <sz val="11"/>
      <name val="Calibri"/>
      <family val="2"/>
      <scheme val="minor"/>
    </font>
    <font>
      <sz val="12"/>
      <color theme="1"/>
      <name val="Arial"/>
      <family val="2"/>
    </font>
    <font>
      <b/>
      <sz val="12"/>
      <color theme="1"/>
      <name val="Arial"/>
      <family val="2"/>
    </font>
    <font>
      <b/>
      <sz val="11"/>
      <color theme="0"/>
      <name val="Calibri"/>
      <family val="2"/>
      <scheme val="minor"/>
    </font>
    <font>
      <b/>
      <sz val="16"/>
      <name val="Calibri"/>
      <family val="2"/>
      <scheme val="minor"/>
    </font>
    <font>
      <b/>
      <sz val="12"/>
      <color theme="0"/>
      <name val="Calibri"/>
      <family val="2"/>
      <scheme val="minor"/>
    </font>
    <font>
      <sz val="11"/>
      <color theme="1"/>
      <name val="Calibri"/>
      <family val="2"/>
      <scheme val="minor"/>
    </font>
    <font>
      <sz val="12"/>
      <name val="Arial"/>
      <family val="2"/>
    </font>
    <font>
      <b/>
      <sz val="11"/>
      <name val="Calibri"/>
      <family val="2"/>
      <scheme val="minor"/>
    </font>
    <font>
      <i/>
      <sz val="11"/>
      <color theme="1"/>
      <name val="Calibri"/>
      <family val="2"/>
      <scheme val="minor"/>
    </font>
    <font>
      <sz val="12"/>
      <name val="Calibri"/>
      <family val="2"/>
      <scheme val="minor"/>
    </font>
    <font>
      <b/>
      <sz val="12"/>
      <name val="Calibri"/>
      <family val="2"/>
      <scheme val="minor"/>
    </font>
    <font>
      <i/>
      <sz val="11"/>
      <name val="Calibri"/>
      <family val="2"/>
      <scheme val="minor"/>
    </font>
    <font>
      <sz val="12"/>
      <color rgb="FFFFFFFF"/>
      <name val="Arial"/>
      <family val="2"/>
    </font>
    <font>
      <sz val="12"/>
      <color theme="0"/>
      <name val="Calibri"/>
      <family val="2"/>
      <scheme val="minor"/>
    </font>
    <font>
      <i/>
      <sz val="12"/>
      <color theme="1"/>
      <name val="Arial"/>
      <family val="2"/>
    </font>
    <font>
      <b/>
      <sz val="14"/>
      <color rgb="FFFFFFFF"/>
      <name val="Arial"/>
      <family val="2"/>
    </font>
    <font>
      <b/>
      <sz val="20"/>
      <color theme="1"/>
      <name val="Calibri"/>
      <family val="2"/>
      <scheme val="minor"/>
    </font>
    <font>
      <b/>
      <sz val="11"/>
      <color rgb="FF000000"/>
      <name val="Calibri"/>
      <scheme val="minor"/>
    </font>
    <font>
      <i/>
      <sz val="11"/>
      <color rgb="FF000000"/>
      <name val="Calibri"/>
      <scheme val="minor"/>
    </font>
    <font>
      <b/>
      <sz val="12"/>
      <color rgb="FFFFFFFF"/>
      <name val="Arial"/>
    </font>
    <font>
      <sz val="12"/>
      <color rgb="FFFFFFFF"/>
      <name val="Arial"/>
    </font>
    <font>
      <sz val="11"/>
      <color rgb="FF000000"/>
      <name val="Calibri"/>
      <scheme val="minor"/>
    </font>
    <font>
      <b/>
      <u/>
      <sz val="11"/>
      <color rgb="FF000000"/>
      <name val="Calibri"/>
      <scheme val="minor"/>
    </font>
    <font>
      <b/>
      <sz val="12"/>
      <color rgb="FFFFFFFF"/>
      <name val="Calibri"/>
      <scheme val="minor"/>
    </font>
    <font>
      <sz val="12"/>
      <color rgb="FFFFFFFF"/>
      <name val="Calibri"/>
      <scheme val="minor"/>
    </font>
    <font>
      <i/>
      <sz val="12"/>
      <color rgb="FFFFFFFF"/>
      <name val="Arial"/>
    </font>
    <font>
      <sz val="12"/>
      <color rgb="FF000000"/>
      <name val="Arial"/>
    </font>
    <font>
      <b/>
      <sz val="12"/>
      <color rgb="FF000000"/>
      <name val="Arial"/>
    </font>
    <font>
      <i/>
      <sz val="11"/>
      <color rgb="FF000000"/>
      <name val="Arial"/>
    </font>
    <font>
      <b/>
      <sz val="11"/>
      <color rgb="FF000000"/>
      <name val="Calibri"/>
      <family val="2"/>
      <scheme val="minor"/>
    </font>
    <font>
      <u/>
      <sz val="11"/>
      <color theme="0"/>
      <name val="Calibri"/>
      <family val="2"/>
      <scheme val="minor"/>
    </font>
    <font>
      <b/>
      <sz val="11"/>
      <color rgb="FFFFFFFF"/>
      <name val="Calibri"/>
      <scheme val="minor"/>
    </font>
    <font>
      <u/>
      <sz val="11"/>
      <color rgb="FFFFFFFF"/>
      <name val="Calibri"/>
      <scheme val="minor"/>
    </font>
    <font>
      <sz val="11"/>
      <color rgb="FFFFFFFF"/>
      <name val="Calibri"/>
      <scheme val="minor"/>
    </font>
    <font>
      <b/>
      <u/>
      <sz val="11"/>
      <color rgb="FFFFFFFF"/>
      <name val="Calibri"/>
      <scheme val="minor"/>
    </font>
    <font>
      <b/>
      <sz val="10"/>
      <color rgb="FFFFFFFF"/>
      <name val="Arial"/>
      <family val="2"/>
    </font>
    <font>
      <b/>
      <sz val="12"/>
      <color rgb="FF000000"/>
      <name val="Calibri"/>
      <scheme val="minor"/>
    </font>
    <font>
      <b/>
      <u/>
      <sz val="12"/>
      <color rgb="FF000000"/>
      <name val="Arial"/>
    </font>
    <font>
      <b/>
      <u/>
      <sz val="11"/>
      <color rgb="FF0563C1"/>
      <name val="Calibri"/>
      <scheme val="minor"/>
    </font>
    <font>
      <b/>
      <u/>
      <sz val="11"/>
      <color theme="10"/>
      <name val="Calibri"/>
      <scheme val="minor"/>
    </font>
    <font>
      <u/>
      <sz val="11"/>
      <color rgb="FF0563C1"/>
      <name val="Calibri"/>
      <scheme val="minor"/>
    </font>
    <font>
      <u/>
      <sz val="11"/>
      <color theme="10"/>
      <name val="Calibri"/>
      <scheme val="minor"/>
    </font>
  </fonts>
  <fills count="15">
    <fill>
      <patternFill patternType="none"/>
    </fill>
    <fill>
      <patternFill patternType="gray125"/>
    </fill>
    <fill>
      <patternFill patternType="solid">
        <fgColor rgb="FF4472C4"/>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499984740745262"/>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
      <patternFill patternType="solid">
        <fgColor rgb="FFFF9999"/>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1" tint="0.499984740745262"/>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diagonalUp="1" diagonalDown="1">
      <left/>
      <right/>
      <top/>
      <bottom/>
      <diagonal style="thin">
        <color indexed="64"/>
      </diagonal>
    </border>
    <border>
      <left style="thin">
        <color indexed="64"/>
      </left>
      <right style="thin">
        <color indexed="64"/>
      </right>
      <top style="thin">
        <color indexed="64"/>
      </top>
      <bottom/>
      <diagonal/>
    </border>
    <border diagonalUp="1" diagonalDown="1">
      <left style="thin">
        <color indexed="64"/>
      </left>
      <right/>
      <top/>
      <bottom/>
      <diagonal style="thin">
        <color indexed="64"/>
      </diagonal>
    </border>
    <border diagonalUp="1" diagonalDown="1">
      <left style="thin">
        <color indexed="64"/>
      </left>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n">
        <color indexed="64"/>
      </right>
      <top style="thin">
        <color indexed="64"/>
      </top>
      <bottom/>
      <diagonal style="thin">
        <color indexed="64"/>
      </diagonal>
    </border>
    <border diagonalUp="1" diagonalDown="1">
      <left/>
      <right style="thin">
        <color indexed="64"/>
      </right>
      <top/>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diagonal style="thin">
        <color indexed="64"/>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indexed="64"/>
      </diagonal>
    </border>
    <border>
      <left style="thin">
        <color rgb="FF000000"/>
      </left>
      <right/>
      <top style="thin">
        <color rgb="FF000000"/>
      </top>
      <bottom style="thin">
        <color rgb="FF000000"/>
      </bottom>
      <diagonal/>
    </border>
    <border diagonalUp="1" diagonalDown="1">
      <left style="thin">
        <color rgb="FF000000"/>
      </left>
      <right/>
      <top style="thin">
        <color rgb="FF000000"/>
      </top>
      <bottom/>
      <diagonal style="thin">
        <color indexed="64"/>
      </diagonal>
    </border>
    <border diagonalUp="1" diagonalDown="1">
      <left/>
      <right style="thin">
        <color rgb="FF000000"/>
      </right>
      <top style="thin">
        <color rgb="FF000000"/>
      </top>
      <bottom/>
      <diagonal style="thin">
        <color indexed="64"/>
      </diagonal>
    </border>
    <border diagonalUp="1" diagonalDown="1">
      <left style="thin">
        <color rgb="FF000000"/>
      </left>
      <right/>
      <top/>
      <bottom/>
      <diagonal style="thin">
        <color indexed="64"/>
      </diagonal>
    </border>
    <border diagonalUp="1" diagonalDown="1">
      <left/>
      <right style="thin">
        <color rgb="FF000000"/>
      </right>
      <top/>
      <bottom/>
      <diagonal style="thin">
        <color indexed="64"/>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diagonalUp="1" diagonalDown="1">
      <left style="thin">
        <color rgb="FF000000"/>
      </left>
      <right style="medium">
        <color rgb="FF000000"/>
      </right>
      <top style="thin">
        <color rgb="FF000000"/>
      </top>
      <bottom style="thin">
        <color rgb="FF000000"/>
      </bottom>
      <diagonal style="thin">
        <color indexed="64"/>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diagonalUp="1" diagonalDown="1">
      <left/>
      <right style="medium">
        <color rgb="FF000000"/>
      </right>
      <top style="thin">
        <color indexed="64"/>
      </top>
      <bottom/>
      <diagonal style="thin">
        <color indexed="64"/>
      </diagonal>
    </border>
    <border>
      <left style="medium">
        <color rgb="FF000000"/>
      </left>
      <right style="thin">
        <color indexed="64"/>
      </right>
      <top style="thin">
        <color indexed="64"/>
      </top>
      <bottom style="thin">
        <color indexed="64"/>
      </bottom>
      <diagonal/>
    </border>
    <border diagonalUp="1" diagonalDown="1">
      <left/>
      <right style="medium">
        <color rgb="FF000000"/>
      </right>
      <top/>
      <bottom/>
      <diagonal style="thin">
        <color indexed="64"/>
      </diagonal>
    </border>
    <border>
      <left style="medium">
        <color rgb="FF000000"/>
      </left>
      <right style="thin">
        <color indexed="64"/>
      </right>
      <top style="thin">
        <color indexed="64"/>
      </top>
      <bottom/>
      <diagonal/>
    </border>
    <border diagonalUp="1" diagonalDown="1">
      <left/>
      <right style="medium">
        <color rgb="FF000000"/>
      </right>
      <top/>
      <bottom style="thin">
        <color indexed="64"/>
      </bottom>
      <diagonal style="thin">
        <color indexed="64"/>
      </diagonal>
    </border>
    <border>
      <left/>
      <right style="medium">
        <color rgb="FF000000"/>
      </right>
      <top style="thin">
        <color indexed="64"/>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diagonalUp="1" diagonalDown="1">
      <left style="medium">
        <color rgb="FF000000"/>
      </left>
      <right/>
      <top style="thin">
        <color indexed="64"/>
      </top>
      <bottom/>
      <diagonal style="thin">
        <color indexed="64"/>
      </diagonal>
    </border>
    <border diagonalUp="1" diagonalDown="1">
      <left style="medium">
        <color rgb="FF000000"/>
      </left>
      <right/>
      <top/>
      <bottom/>
      <diagonal style="thin">
        <color indexed="64"/>
      </diagonal>
    </border>
    <border diagonalUp="1" diagonalDown="1">
      <left style="medium">
        <color rgb="FF000000"/>
      </left>
      <right/>
      <top/>
      <bottom style="thin">
        <color indexed="64"/>
      </bottom>
      <diagonal style="thin">
        <color indexed="64"/>
      </diagonal>
    </border>
    <border>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
      <left/>
      <right style="thin">
        <color indexed="64"/>
      </right>
      <top/>
      <bottom style="medium">
        <color rgb="FF000000"/>
      </bottom>
      <diagonal/>
    </border>
    <border diagonalUp="1" diagonalDown="1">
      <left style="thin">
        <color indexed="64"/>
      </left>
      <right/>
      <top/>
      <bottom style="medium">
        <color rgb="FF000000"/>
      </bottom>
      <diagonal style="thin">
        <color indexed="64"/>
      </diagonal>
    </border>
    <border diagonalUp="1" diagonalDown="1">
      <left/>
      <right style="medium">
        <color rgb="FF000000"/>
      </right>
      <top/>
      <bottom style="medium">
        <color rgb="FF000000"/>
      </bottom>
      <diagonal style="thin">
        <color indexed="64"/>
      </diagonal>
    </border>
    <border>
      <left style="medium">
        <color rgb="FF000000"/>
      </left>
      <right/>
      <top/>
      <bottom style="thin">
        <color indexed="64"/>
      </bottom>
      <diagonal/>
    </border>
    <border diagonalUp="1" diagonalDown="1">
      <left/>
      <right style="medium">
        <color rgb="FF000000"/>
      </right>
      <top style="thin">
        <color indexed="64"/>
      </top>
      <bottom style="thin">
        <color indexed="64"/>
      </bottom>
      <diagonal style="thin">
        <color indexed="64"/>
      </diagonal>
    </border>
    <border>
      <left style="thin">
        <color indexed="64"/>
      </left>
      <right/>
      <top/>
      <bottom style="medium">
        <color rgb="FF000000"/>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right style="medium">
        <color rgb="FF000000"/>
      </right>
      <top style="thin">
        <color indexed="64"/>
      </top>
      <bottom style="medium">
        <color rgb="FF000000"/>
      </bottom>
      <diagonal/>
    </border>
    <border>
      <left style="medium">
        <color rgb="FF000000"/>
      </left>
      <right style="thin">
        <color indexed="64"/>
      </right>
      <top/>
      <bottom style="thin">
        <color indexed="64"/>
      </bottom>
      <diagonal/>
    </border>
    <border diagonalUp="1" diagonalDown="1">
      <left style="medium">
        <color rgb="FF000000"/>
      </left>
      <right/>
      <top/>
      <bottom style="medium">
        <color rgb="FF000000"/>
      </bottom>
      <diagonal style="thin">
        <color indexed="64"/>
      </diagonal>
    </border>
    <border diagonalUp="1" diagonalDown="1">
      <left/>
      <right style="thin">
        <color indexed="64"/>
      </right>
      <top/>
      <bottom style="medium">
        <color rgb="FF000000"/>
      </bottom>
      <diagonal style="thin">
        <color indexed="64"/>
      </diagonal>
    </border>
    <border diagonalUp="1" diagonalDown="1">
      <left style="thin">
        <color rgb="FF000000"/>
      </left>
      <right/>
      <top/>
      <bottom style="medium">
        <color rgb="FF000000"/>
      </bottom>
      <diagonal style="thin">
        <color indexed="64"/>
      </diagonal>
    </border>
    <border>
      <left/>
      <right style="medium">
        <color rgb="FF000000"/>
      </right>
      <top style="thin">
        <color rgb="FF000000"/>
      </top>
      <bottom/>
      <diagonal/>
    </border>
    <border>
      <left style="thin">
        <color rgb="FF000000"/>
      </left>
      <right/>
      <top/>
      <bottom style="medium">
        <color rgb="FF000000"/>
      </bottom>
      <diagonal/>
    </border>
    <border diagonalUp="1" diagonalDown="1">
      <left/>
      <right style="medium">
        <color rgb="FF000000"/>
      </right>
      <top style="thin">
        <color rgb="FF000000"/>
      </top>
      <bottom/>
      <diagonal style="thin">
        <color indexed="64"/>
      </diagonal>
    </border>
    <border>
      <left style="thin">
        <color rgb="FF000000"/>
      </left>
      <right/>
      <top style="thin">
        <color rgb="FF000000"/>
      </top>
      <bottom style="medium">
        <color rgb="FF000000"/>
      </bottom>
      <diagonal/>
    </border>
    <border diagonalUp="1" diagonalDown="1">
      <left style="medium">
        <color rgb="FF000000"/>
      </left>
      <right/>
      <top style="thin">
        <color rgb="FF000000"/>
      </top>
      <bottom/>
      <diagonal style="thin">
        <color indexed="64"/>
      </diagonal>
    </border>
    <border diagonalUp="1" diagonalDown="1">
      <left/>
      <right style="thin">
        <color rgb="FF000000"/>
      </right>
      <top/>
      <bottom style="medium">
        <color rgb="FF000000"/>
      </bottom>
      <diagonal style="thin">
        <color indexed="64"/>
      </diagonal>
    </border>
    <border>
      <left style="medium">
        <color rgb="FF000000"/>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medium">
        <color rgb="FF000000"/>
      </left>
      <right/>
      <top style="thin">
        <color rgb="FF000000"/>
      </top>
      <bottom/>
      <diagonal/>
    </border>
    <border>
      <left/>
      <right/>
      <top style="thin">
        <color rgb="FF000000"/>
      </top>
      <bottom/>
      <diagonal/>
    </border>
    <border diagonalUp="1" diagonalDown="1">
      <left/>
      <right/>
      <top/>
      <bottom style="medium">
        <color rgb="FF000000"/>
      </bottom>
      <diagonal style="thin">
        <color indexed="64"/>
      </diagonal>
    </border>
    <border diagonalUp="1" diagonalDown="1">
      <left/>
      <right style="medium">
        <color rgb="FF000000"/>
      </right>
      <top style="medium">
        <color rgb="FF000000"/>
      </top>
      <bottom/>
      <diagonal style="thin">
        <color indexed="64"/>
      </diagonal>
    </border>
    <border diagonalUp="1" diagonalDown="1">
      <left style="medium">
        <color rgb="FF000000"/>
      </left>
      <right/>
      <top style="medium">
        <color rgb="FF000000"/>
      </top>
      <bottom/>
      <diagonal style="thin">
        <color indexed="64"/>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3">
    <xf numFmtId="0" fontId="0" fillId="0" borderId="0"/>
    <xf numFmtId="0" fontId="2" fillId="0" borderId="0" applyNumberFormat="0" applyFill="0" applyBorder="0" applyAlignment="0" applyProtection="0"/>
    <xf numFmtId="44" fontId="11" fillId="0" borderId="0" applyFont="0" applyFill="0" applyBorder="0" applyAlignment="0" applyProtection="0"/>
  </cellStyleXfs>
  <cellXfs count="373">
    <xf numFmtId="0" fontId="0" fillId="0" borderId="0" xfId="0"/>
    <xf numFmtId="0" fontId="5" fillId="0" borderId="0" xfId="0" applyFont="1"/>
    <xf numFmtId="0" fontId="5" fillId="0" borderId="0" xfId="0" applyFont="1" applyAlignment="1">
      <alignment vertical="center"/>
    </xf>
    <xf numFmtId="0" fontId="0" fillId="0" borderId="0" xfId="0" applyAlignment="1">
      <alignment vertical="center"/>
    </xf>
    <xf numFmtId="0" fontId="3" fillId="2" borderId="1" xfId="0" applyFont="1" applyFill="1" applyBorder="1" applyAlignment="1">
      <alignment horizontal="center" vertical="center" wrapText="1"/>
    </xf>
    <xf numFmtId="0" fontId="1" fillId="3" borderId="1" xfId="0" applyFont="1" applyFill="1" applyBorder="1" applyAlignment="1">
      <alignment horizontal="center"/>
    </xf>
    <xf numFmtId="0" fontId="0" fillId="3" borderId="1" xfId="0" applyFill="1" applyBorder="1" applyAlignment="1">
      <alignment horizontal="center"/>
    </xf>
    <xf numFmtId="0" fontId="5" fillId="0" borderId="0" xfId="0" applyFont="1" applyAlignment="1">
      <alignment vertical="center" wrapText="1"/>
    </xf>
    <xf numFmtId="0" fontId="1" fillId="3" borderId="1" xfId="0" applyFont="1" applyFill="1" applyBorder="1" applyAlignment="1">
      <alignment horizontal="center" vertical="top" wrapText="1"/>
    </xf>
    <xf numFmtId="0" fontId="1" fillId="3" borderId="1" xfId="0" applyFont="1" applyFill="1" applyBorder="1" applyAlignment="1">
      <alignment horizontal="center" vertical="top"/>
    </xf>
    <xf numFmtId="0" fontId="5" fillId="0" borderId="0" xfId="0" applyFont="1" applyAlignment="1">
      <alignment horizontal="center" vertical="center" wrapText="1"/>
    </xf>
    <xf numFmtId="165" fontId="0" fillId="11" borderId="1" xfId="0" applyNumberFormat="1" applyFill="1" applyBorder="1"/>
    <xf numFmtId="165" fontId="0" fillId="11" borderId="1" xfId="0" applyNumberFormat="1" applyFill="1" applyBorder="1" applyAlignment="1">
      <alignment vertical="top" wrapText="1"/>
    </xf>
    <xf numFmtId="0" fontId="0" fillId="11" borderId="1" xfId="0" applyFill="1" applyBorder="1"/>
    <xf numFmtId="164" fontId="5" fillId="0" borderId="1" xfId="0" applyNumberFormat="1" applyFont="1" applyBorder="1" applyAlignment="1" applyProtection="1">
      <alignment horizontal="center" vertical="top" wrapText="1"/>
      <protection locked="0"/>
    </xf>
    <xf numFmtId="0" fontId="5" fillId="0" borderId="1" xfId="0" applyFont="1" applyBorder="1" applyAlignment="1" applyProtection="1">
      <alignment vertical="center"/>
      <protection locked="0"/>
    </xf>
    <xf numFmtId="2" fontId="5" fillId="0" borderId="1" xfId="0" applyNumberFormat="1" applyFont="1" applyBorder="1" applyProtection="1">
      <protection locked="0"/>
    </xf>
    <xf numFmtId="14" fontId="5" fillId="0" borderId="1" xfId="0" applyNumberFormat="1" applyFont="1" applyBorder="1" applyAlignment="1" applyProtection="1">
      <alignment horizontal="center" vertical="top" wrapText="1"/>
      <protection locked="0"/>
    </xf>
    <xf numFmtId="1" fontId="5" fillId="0" borderId="1" xfId="0" applyNumberFormat="1" applyFont="1" applyBorder="1" applyProtection="1">
      <protection locked="0"/>
    </xf>
    <xf numFmtId="165" fontId="0" fillId="11" borderId="1" xfId="0" applyNumberFormat="1" applyFill="1" applyBorder="1" applyAlignment="1">
      <alignment horizontal="right" vertical="top" wrapText="1"/>
    </xf>
    <xf numFmtId="0" fontId="5" fillId="0" borderId="0" xfId="0" applyFont="1" applyAlignment="1">
      <alignment horizontal="left" vertical="center"/>
    </xf>
    <xf numFmtId="49" fontId="5" fillId="0" borderId="1" xfId="0" applyNumberFormat="1" applyFont="1" applyBorder="1" applyAlignment="1" applyProtection="1">
      <alignment horizontal="left" wrapText="1"/>
      <protection locked="0"/>
    </xf>
    <xf numFmtId="1" fontId="1" fillId="0" borderId="1" xfId="0" applyNumberFormat="1" applyFont="1" applyBorder="1" applyAlignment="1" applyProtection="1">
      <alignment horizontal="left" vertical="top" wrapText="1"/>
      <protection locked="0"/>
    </xf>
    <xf numFmtId="1" fontId="13" fillId="0" borderId="1" xfId="0" applyNumberFormat="1" applyFont="1" applyBorder="1" applyAlignment="1" applyProtection="1">
      <alignment horizontal="left" vertical="top" wrapText="1"/>
      <protection locked="0"/>
    </xf>
    <xf numFmtId="0" fontId="0" fillId="13" borderId="1" xfId="0" applyFill="1" applyBorder="1" applyProtection="1">
      <protection locked="0"/>
    </xf>
    <xf numFmtId="165" fontId="5" fillId="11" borderId="1" xfId="0" applyNumberFormat="1" applyFont="1" applyFill="1" applyBorder="1" applyProtection="1">
      <protection locked="0"/>
    </xf>
    <xf numFmtId="0" fontId="0" fillId="13" borderId="26" xfId="0" applyFill="1" applyBorder="1" applyProtection="1">
      <protection locked="0"/>
    </xf>
    <xf numFmtId="0" fontId="0" fillId="13" borderId="4" xfId="0" applyFill="1" applyBorder="1" applyProtection="1">
      <protection locked="0"/>
    </xf>
    <xf numFmtId="0" fontId="0" fillId="6" borderId="29" xfId="0" applyFill="1" applyBorder="1" applyAlignment="1">
      <alignment horizontal="center" vertical="top" wrapText="1"/>
    </xf>
    <xf numFmtId="0" fontId="0" fillId="6" borderId="31" xfId="0" applyFill="1" applyBorder="1" applyAlignment="1">
      <alignment horizontal="center" vertical="top" wrapText="1"/>
    </xf>
    <xf numFmtId="0" fontId="0" fillId="13" borderId="15" xfId="0" applyFill="1" applyBorder="1" applyProtection="1">
      <protection locked="0"/>
    </xf>
    <xf numFmtId="165" fontId="5" fillId="0" borderId="28" xfId="0" applyNumberFormat="1" applyFont="1" applyBorder="1" applyProtection="1">
      <protection locked="0"/>
    </xf>
    <xf numFmtId="165" fontId="5" fillId="0" borderId="1" xfId="0" applyNumberFormat="1" applyFont="1" applyBorder="1" applyProtection="1">
      <protection locked="0"/>
    </xf>
    <xf numFmtId="0" fontId="5" fillId="13" borderId="1" xfId="0" applyFont="1" applyFill="1" applyBorder="1" applyAlignment="1" applyProtection="1">
      <alignment horizontal="center" vertical="top" wrapText="1"/>
      <protection locked="0"/>
    </xf>
    <xf numFmtId="0" fontId="3" fillId="2" borderId="5" xfId="0" applyFont="1" applyFill="1" applyBorder="1" applyAlignment="1">
      <alignment horizontal="center" vertical="center" wrapText="1"/>
    </xf>
    <xf numFmtId="0" fontId="9" fillId="10" borderId="26" xfId="0" applyFont="1" applyFill="1" applyBorder="1" applyAlignment="1">
      <alignment horizontal="center" vertical="center" wrapText="1"/>
    </xf>
    <xf numFmtId="0" fontId="9" fillId="10" borderId="33" xfId="0" applyFont="1" applyFill="1" applyBorder="1" applyAlignment="1">
      <alignment horizontal="center" vertical="center"/>
    </xf>
    <xf numFmtId="0" fontId="9" fillId="10" borderId="34" xfId="0" applyFont="1" applyFill="1" applyBorder="1" applyAlignment="1">
      <alignment horizontal="center" vertical="center" wrapText="1"/>
    </xf>
    <xf numFmtId="165" fontId="27" fillId="11" borderId="34" xfId="0" applyNumberFormat="1" applyFont="1" applyFill="1" applyBorder="1" applyAlignment="1">
      <alignment horizontal="center" vertical="center" wrapText="1"/>
    </xf>
    <xf numFmtId="0" fontId="3" fillId="2" borderId="53" xfId="0" applyFont="1" applyFill="1" applyBorder="1" applyAlignment="1">
      <alignment horizontal="center" vertical="center" wrapText="1"/>
    </xf>
    <xf numFmtId="0" fontId="1" fillId="3" borderId="55" xfId="0" applyFont="1" applyFill="1" applyBorder="1" applyAlignment="1">
      <alignment horizontal="center"/>
    </xf>
    <xf numFmtId="0" fontId="0" fillId="6" borderId="56" xfId="0" applyFill="1" applyBorder="1" applyAlignment="1">
      <alignment horizontal="center" vertical="top" wrapText="1"/>
    </xf>
    <xf numFmtId="0" fontId="1" fillId="3" borderId="57" xfId="0" applyFont="1" applyFill="1" applyBorder="1" applyAlignment="1">
      <alignment horizontal="center"/>
    </xf>
    <xf numFmtId="0" fontId="3" fillId="2" borderId="55" xfId="0" applyFont="1" applyFill="1" applyBorder="1" applyAlignment="1">
      <alignment horizontal="center" vertical="center" wrapText="1"/>
    </xf>
    <xf numFmtId="0" fontId="1" fillId="4" borderId="55" xfId="0" applyFont="1" applyFill="1" applyBorder="1" applyAlignment="1">
      <alignment horizontal="center"/>
    </xf>
    <xf numFmtId="0" fontId="1" fillId="4" borderId="57" xfId="0" applyFont="1" applyFill="1" applyBorder="1" applyAlignment="1">
      <alignment horizontal="center"/>
    </xf>
    <xf numFmtId="0" fontId="1" fillId="3" borderId="55" xfId="0" applyFont="1" applyFill="1" applyBorder="1" applyAlignment="1">
      <alignment horizontal="center" wrapText="1"/>
    </xf>
    <xf numFmtId="0" fontId="4" fillId="3" borderId="66" xfId="0" applyFont="1" applyFill="1" applyBorder="1" applyAlignment="1">
      <alignment horizontal="center" wrapText="1"/>
    </xf>
    <xf numFmtId="0" fontId="5" fillId="0" borderId="55" xfId="0" applyFont="1" applyBorder="1" applyAlignment="1" applyProtection="1">
      <alignment horizontal="center"/>
      <protection locked="0"/>
    </xf>
    <xf numFmtId="0" fontId="5" fillId="0" borderId="66" xfId="0" applyFont="1" applyBorder="1" applyAlignment="1" applyProtection="1">
      <alignment horizontal="center" vertical="top" wrapText="1"/>
      <protection locked="0"/>
    </xf>
    <xf numFmtId="0" fontId="5" fillId="5" borderId="55" xfId="0" applyFont="1" applyFill="1" applyBorder="1" applyAlignment="1" applyProtection="1">
      <alignment horizontal="center"/>
      <protection locked="0"/>
    </xf>
    <xf numFmtId="0" fontId="5" fillId="5" borderId="66" xfId="0" applyFont="1" applyFill="1" applyBorder="1" applyAlignment="1" applyProtection="1">
      <alignment horizontal="center" vertical="top" wrapText="1"/>
      <protection locked="0"/>
    </xf>
    <xf numFmtId="0" fontId="0" fillId="3" borderId="55" xfId="0" applyFill="1" applyBorder="1" applyAlignment="1">
      <alignment horizontal="center"/>
    </xf>
    <xf numFmtId="0" fontId="0" fillId="6" borderId="69" xfId="0" applyFill="1" applyBorder="1" applyAlignment="1">
      <alignment horizontal="center" vertical="top" wrapText="1"/>
    </xf>
    <xf numFmtId="0" fontId="1" fillId="4" borderId="55" xfId="0" applyFont="1" applyFill="1" applyBorder="1" applyAlignment="1">
      <alignment vertical="top" wrapText="1"/>
    </xf>
    <xf numFmtId="0" fontId="1" fillId="3" borderId="73" xfId="0" applyFont="1" applyFill="1" applyBorder="1" applyAlignment="1">
      <alignment horizontal="center"/>
    </xf>
    <xf numFmtId="0" fontId="1" fillId="3" borderId="74" xfId="0" applyFont="1" applyFill="1" applyBorder="1" applyAlignment="1">
      <alignment horizontal="center"/>
    </xf>
    <xf numFmtId="0" fontId="0" fillId="3" borderId="73" xfId="0" applyFill="1" applyBorder="1" applyAlignment="1">
      <alignment horizontal="center"/>
    </xf>
    <xf numFmtId="0" fontId="0" fillId="13" borderId="74" xfId="0" applyFill="1" applyBorder="1" applyProtection="1">
      <protection locked="0"/>
    </xf>
    <xf numFmtId="0" fontId="0" fillId="3" borderId="77" xfId="0" applyFill="1" applyBorder="1" applyAlignment="1">
      <alignment horizontal="center"/>
    </xf>
    <xf numFmtId="14" fontId="5" fillId="0" borderId="1" xfId="0" applyNumberFormat="1" applyFont="1" applyBorder="1" applyAlignment="1" applyProtection="1">
      <alignment horizontal="center"/>
      <protection locked="0"/>
    </xf>
    <xf numFmtId="0" fontId="0" fillId="0" borderId="34" xfId="0" applyBorder="1"/>
    <xf numFmtId="0" fontId="0" fillId="0" borderId="33" xfId="0" applyBorder="1" applyAlignment="1">
      <alignment wrapText="1"/>
    </xf>
    <xf numFmtId="0" fontId="27" fillId="0" borderId="36" xfId="0" applyFont="1" applyBorder="1" applyAlignment="1">
      <alignment wrapText="1"/>
    </xf>
    <xf numFmtId="0" fontId="22" fillId="13" borderId="37" xfId="0" applyFont="1" applyFill="1" applyBorder="1" applyAlignment="1" applyProtection="1">
      <alignment horizontal="center" vertical="center"/>
      <protection locked="0"/>
    </xf>
    <xf numFmtId="0" fontId="0" fillId="6" borderId="80" xfId="0" applyFill="1" applyBorder="1" applyAlignment="1">
      <alignment horizontal="center" vertical="top" wrapText="1"/>
    </xf>
    <xf numFmtId="0" fontId="0" fillId="13" borderId="75" xfId="0" applyFill="1" applyBorder="1" applyProtection="1">
      <protection locked="0"/>
    </xf>
    <xf numFmtId="0" fontId="0" fillId="6" borderId="83" xfId="0" applyFill="1" applyBorder="1" applyAlignment="1">
      <alignment horizontal="center" vertical="top" wrapText="1"/>
    </xf>
    <xf numFmtId="0" fontId="1" fillId="3" borderId="33" xfId="0" applyFont="1" applyFill="1" applyBorder="1" applyAlignment="1">
      <alignment horizontal="center"/>
    </xf>
    <xf numFmtId="0" fontId="1" fillId="3" borderId="36" xfId="0" applyFont="1" applyFill="1" applyBorder="1" applyAlignment="1">
      <alignment horizontal="center"/>
    </xf>
    <xf numFmtId="0" fontId="0" fillId="13" borderId="84" xfId="0" applyFill="1" applyBorder="1"/>
    <xf numFmtId="165" fontId="5" fillId="0" borderId="15" xfId="0" applyNumberFormat="1" applyFont="1" applyBorder="1" applyProtection="1">
      <protection locked="0"/>
    </xf>
    <xf numFmtId="0" fontId="1" fillId="4" borderId="55" xfId="0" applyFont="1" applyFill="1" applyBorder="1" applyAlignment="1">
      <alignment wrapText="1"/>
    </xf>
    <xf numFmtId="0" fontId="10" fillId="8" borderId="55" xfId="0" applyFont="1" applyFill="1" applyBorder="1" applyAlignment="1">
      <alignment horizontal="center" vertical="center" wrapText="1"/>
    </xf>
    <xf numFmtId="0" fontId="16" fillId="7" borderId="57" xfId="0" applyFont="1" applyFill="1" applyBorder="1" applyAlignment="1">
      <alignment horizontal="center" vertical="center" wrapText="1"/>
    </xf>
    <xf numFmtId="0" fontId="8" fillId="8" borderId="87" xfId="0" applyFont="1" applyFill="1" applyBorder="1" applyAlignment="1">
      <alignment horizontal="center"/>
    </xf>
    <xf numFmtId="165" fontId="5" fillId="11" borderId="88" xfId="0" applyNumberFormat="1" applyFont="1" applyFill="1" applyBorder="1" applyProtection="1">
      <protection locked="0"/>
    </xf>
    <xf numFmtId="0" fontId="1" fillId="4" borderId="55" xfId="0" applyFont="1" applyFill="1" applyBorder="1" applyAlignment="1">
      <alignment horizontal="center" vertical="top" wrapText="1"/>
    </xf>
    <xf numFmtId="165" fontId="5" fillId="0" borderId="74" xfId="0" applyNumberFormat="1" applyFont="1" applyBorder="1" applyProtection="1">
      <protection locked="0"/>
    </xf>
    <xf numFmtId="0" fontId="0" fillId="3" borderId="57" xfId="0" applyFill="1" applyBorder="1" applyAlignment="1">
      <alignment horizontal="center"/>
    </xf>
    <xf numFmtId="164" fontId="5" fillId="0" borderId="15" xfId="0" applyNumberFormat="1" applyFont="1" applyBorder="1" applyAlignment="1" applyProtection="1">
      <alignment horizontal="center" vertical="top" wrapText="1"/>
      <protection locked="0"/>
    </xf>
    <xf numFmtId="0" fontId="0" fillId="6" borderId="16" xfId="0" applyFill="1" applyBorder="1" applyAlignment="1">
      <alignment horizontal="center" vertical="top" wrapText="1"/>
    </xf>
    <xf numFmtId="0" fontId="0" fillId="6" borderId="18" xfId="0" applyFill="1" applyBorder="1" applyAlignment="1">
      <alignment horizontal="center" vertical="top" wrapText="1"/>
    </xf>
    <xf numFmtId="0" fontId="0" fillId="6" borderId="58" xfId="0" applyFill="1" applyBorder="1" applyAlignment="1">
      <alignment horizontal="center" vertical="top" wrapText="1"/>
    </xf>
    <xf numFmtId="0" fontId="2" fillId="0" borderId="33" xfId="1" applyBorder="1" applyAlignment="1">
      <alignment wrapText="1"/>
    </xf>
    <xf numFmtId="0" fontId="13" fillId="4" borderId="33" xfId="0" applyFont="1" applyFill="1" applyBorder="1" applyAlignment="1">
      <alignment horizontal="center" vertical="center"/>
    </xf>
    <xf numFmtId="165" fontId="5" fillId="4" borderId="26" xfId="0" applyNumberFormat="1" applyFont="1" applyFill="1" applyBorder="1" applyAlignment="1">
      <alignment horizontal="center" vertical="center" wrapText="1"/>
    </xf>
    <xf numFmtId="0" fontId="5" fillId="4" borderId="26" xfId="0" applyFont="1" applyFill="1" applyBorder="1" applyAlignment="1">
      <alignment horizontal="center" vertical="center" wrapText="1"/>
    </xf>
    <xf numFmtId="165" fontId="5" fillId="0" borderId="26" xfId="0" applyNumberFormat="1" applyFont="1" applyBorder="1" applyAlignment="1">
      <alignment horizontal="center" vertical="center" wrapText="1"/>
    </xf>
    <xf numFmtId="0" fontId="5" fillId="0" borderId="26" xfId="0" applyFont="1" applyBorder="1" applyAlignment="1">
      <alignment horizontal="center" vertical="center" wrapText="1"/>
    </xf>
    <xf numFmtId="165" fontId="5" fillId="0" borderId="26" xfId="2" applyNumberFormat="1" applyFont="1" applyFill="1" applyBorder="1" applyAlignment="1" applyProtection="1">
      <alignment horizontal="center" vertical="center" wrapText="1"/>
    </xf>
    <xf numFmtId="0" fontId="23" fillId="3" borderId="55" xfId="0" applyFont="1" applyFill="1" applyBorder="1" applyAlignment="1">
      <alignment horizontal="center"/>
    </xf>
    <xf numFmtId="0" fontId="23" fillId="3" borderId="57" xfId="0" applyFont="1" applyFill="1" applyBorder="1" applyAlignment="1">
      <alignment horizontal="center"/>
    </xf>
    <xf numFmtId="0" fontId="0" fillId="11" borderId="1" xfId="0" applyFill="1" applyBorder="1" applyAlignment="1">
      <alignment horizontal="right"/>
    </xf>
    <xf numFmtId="2" fontId="0" fillId="11" borderId="1" xfId="0" applyNumberFormat="1" applyFill="1" applyBorder="1" applyAlignment="1">
      <alignment vertical="top" wrapText="1"/>
    </xf>
    <xf numFmtId="2" fontId="0" fillId="11" borderId="74" xfId="0" applyNumberFormat="1" applyFill="1" applyBorder="1" applyAlignment="1">
      <alignment horizontal="right" vertical="top" wrapText="1"/>
    </xf>
    <xf numFmtId="2" fontId="5" fillId="11" borderId="1" xfId="0" applyNumberFormat="1" applyFont="1" applyFill="1" applyBorder="1" applyAlignment="1">
      <alignment horizontal="right" vertical="top" wrapText="1"/>
    </xf>
    <xf numFmtId="0" fontId="47" fillId="3" borderId="55" xfId="1" applyFont="1" applyFill="1" applyBorder="1" applyAlignment="1">
      <alignment horizontal="center" wrapText="1"/>
    </xf>
    <xf numFmtId="0" fontId="27" fillId="3" borderId="53" xfId="0" applyFont="1" applyFill="1" applyBorder="1" applyAlignment="1">
      <alignment horizontal="center" wrapText="1"/>
    </xf>
    <xf numFmtId="0" fontId="1" fillId="3" borderId="53" xfId="0" applyFont="1" applyFill="1" applyBorder="1" applyAlignment="1">
      <alignment horizontal="center" wrapText="1"/>
    </xf>
    <xf numFmtId="0" fontId="45" fillId="3" borderId="53" xfId="1" applyFont="1" applyFill="1" applyBorder="1" applyAlignment="1">
      <alignment horizontal="center" wrapText="1"/>
    </xf>
    <xf numFmtId="0" fontId="5" fillId="0" borderId="2" xfId="0" applyFont="1" applyBorder="1" applyAlignment="1" applyProtection="1">
      <alignment horizontal="left" vertical="top" wrapText="1"/>
      <protection locked="0"/>
    </xf>
    <xf numFmtId="0" fontId="5" fillId="0" borderId="6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43"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65" xfId="0" applyFont="1" applyBorder="1" applyAlignment="1" applyProtection="1">
      <alignment horizontal="left" vertical="top" wrapText="1"/>
      <protection locked="0"/>
    </xf>
    <xf numFmtId="0" fontId="1" fillId="4" borderId="4" xfId="0" applyFont="1" applyFill="1" applyBorder="1" applyAlignment="1">
      <alignment horizontal="center" vertical="top" wrapText="1"/>
    </xf>
    <xf numFmtId="0" fontId="1" fillId="4" borderId="59" xfId="0" applyFont="1" applyFill="1" applyBorder="1" applyAlignment="1">
      <alignment horizontal="center" vertical="top" wrapText="1"/>
    </xf>
    <xf numFmtId="0" fontId="0" fillId="6" borderId="62" xfId="0" applyFill="1" applyBorder="1" applyAlignment="1">
      <alignment horizontal="center" vertical="top" wrapText="1"/>
    </xf>
    <xf numFmtId="0" fontId="0" fillId="6" borderId="19" xfId="0" applyFill="1" applyBorder="1" applyAlignment="1">
      <alignment horizontal="center" vertical="top" wrapText="1"/>
    </xf>
    <xf numFmtId="0" fontId="0" fillId="6" borderId="63" xfId="0" applyFill="1" applyBorder="1" applyAlignment="1">
      <alignment horizontal="center" vertical="top" wrapText="1"/>
    </xf>
    <xf numFmtId="0" fontId="0" fillId="6" borderId="20" xfId="0" applyFill="1" applyBorder="1" applyAlignment="1">
      <alignment horizontal="center" vertical="top" wrapText="1"/>
    </xf>
    <xf numFmtId="0" fontId="0" fillId="6" borderId="64" xfId="0" applyFill="1" applyBorder="1" applyAlignment="1">
      <alignment horizontal="center" vertical="top" wrapText="1"/>
    </xf>
    <xf numFmtId="0" fontId="0" fillId="6" borderId="21" xfId="0" applyFill="1" applyBorder="1" applyAlignment="1">
      <alignment horizontal="center" vertical="top" wrapText="1"/>
    </xf>
    <xf numFmtId="0" fontId="0" fillId="0" borderId="2" xfId="0" applyBorder="1" applyAlignment="1" applyProtection="1">
      <alignment horizontal="left" vertical="top" wrapText="1"/>
      <protection locked="0"/>
    </xf>
    <xf numFmtId="0" fontId="0" fillId="0" borderId="61"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65" xfId="0" applyBorder="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13" fillId="0" borderId="61"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43" xfId="0" applyFont="1" applyBorder="1" applyAlignment="1" applyProtection="1">
      <alignment horizontal="left" vertical="top" wrapText="1"/>
      <protection locked="0"/>
    </xf>
    <xf numFmtId="0" fontId="13" fillId="0" borderId="13" xfId="0" applyFont="1" applyBorder="1" applyAlignment="1" applyProtection="1">
      <alignment horizontal="left" vertical="top" wrapText="1"/>
      <protection locked="0"/>
    </xf>
    <xf numFmtId="0" fontId="13" fillId="0" borderId="65" xfId="0" applyFont="1" applyBorder="1" applyAlignment="1" applyProtection="1">
      <alignment horizontal="left" vertical="top" wrapText="1"/>
      <protection locked="0"/>
    </xf>
    <xf numFmtId="0" fontId="3" fillId="8" borderId="50" xfId="0" applyFont="1" applyFill="1" applyBorder="1" applyAlignment="1">
      <alignment horizontal="center" vertical="center" wrapText="1"/>
    </xf>
    <xf numFmtId="0" fontId="3" fillId="8" borderId="51" xfId="0" applyFont="1" applyFill="1" applyBorder="1" applyAlignment="1">
      <alignment horizontal="center" vertical="center" wrapText="1"/>
    </xf>
    <xf numFmtId="0" fontId="3" fillId="8" borderId="52" xfId="0" applyFont="1" applyFill="1" applyBorder="1" applyAlignment="1">
      <alignment horizontal="center" vertical="center" wrapText="1"/>
    </xf>
    <xf numFmtId="0" fontId="3" fillId="8" borderId="70"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8" borderId="65" xfId="0" applyFont="1" applyFill="1" applyBorder="1" applyAlignment="1">
      <alignment horizontal="center" vertical="center" wrapText="1"/>
    </xf>
    <xf numFmtId="49" fontId="0" fillId="0" borderId="4" xfId="0" applyNumberFormat="1" applyBorder="1" applyAlignment="1" applyProtection="1">
      <alignment horizontal="left" vertical="top" wrapText="1"/>
      <protection locked="0"/>
    </xf>
    <xf numFmtId="49" fontId="0" fillId="0" borderId="59" xfId="0" applyNumberFormat="1" applyBorder="1" applyAlignment="1" applyProtection="1">
      <alignment horizontal="left" vertical="top" wrapText="1"/>
      <protection locked="0"/>
    </xf>
    <xf numFmtId="0" fontId="23" fillId="4" borderId="4" xfId="0" applyFont="1" applyFill="1" applyBorder="1" applyAlignment="1">
      <alignment horizontal="center" vertical="top" wrapText="1"/>
    </xf>
    <xf numFmtId="0" fontId="13" fillId="4" borderId="59" xfId="0" applyFont="1" applyFill="1" applyBorder="1" applyAlignment="1">
      <alignment horizontal="center" vertical="top" wrapText="1"/>
    </xf>
    <xf numFmtId="0" fontId="1" fillId="4" borderId="57" xfId="0" applyFont="1" applyFill="1" applyBorder="1" applyAlignment="1">
      <alignment horizontal="left" vertical="top" wrapText="1"/>
    </xf>
    <xf numFmtId="0" fontId="1" fillId="4" borderId="77" xfId="0" applyFont="1" applyFill="1" applyBorder="1" applyAlignment="1">
      <alignment horizontal="left" vertical="top" wrapText="1"/>
    </xf>
    <xf numFmtId="165" fontId="0" fillId="13" borderId="15" xfId="0" applyNumberFormat="1" applyFill="1" applyBorder="1" applyAlignment="1" applyProtection="1">
      <alignment horizontal="left" vertical="top"/>
      <protection locked="0"/>
    </xf>
    <xf numFmtId="165" fontId="0" fillId="13" borderId="12" xfId="0" applyNumberFormat="1" applyFill="1" applyBorder="1" applyAlignment="1" applyProtection="1">
      <alignment horizontal="left" vertical="top"/>
      <protection locked="0"/>
    </xf>
    <xf numFmtId="0" fontId="21" fillId="8" borderId="50" xfId="0" applyFont="1" applyFill="1" applyBorder="1" applyAlignment="1">
      <alignment horizontal="center" vertical="center" wrapText="1"/>
    </xf>
    <xf numFmtId="0" fontId="21" fillId="8" borderId="51" xfId="0" applyFont="1" applyFill="1" applyBorder="1" applyAlignment="1">
      <alignment horizontal="center" vertical="center" wrapText="1"/>
    </xf>
    <xf numFmtId="0" fontId="21" fillId="8" borderId="52" xfId="0" applyFont="1" applyFill="1" applyBorder="1" applyAlignment="1">
      <alignment horizontal="center" vertical="center" wrapText="1"/>
    </xf>
    <xf numFmtId="0" fontId="25" fillId="12" borderId="53" xfId="0" applyFont="1" applyFill="1" applyBorder="1" applyAlignment="1">
      <alignment horizontal="center" vertical="center" wrapText="1"/>
    </xf>
    <xf numFmtId="0" fontId="3" fillId="12" borderId="5" xfId="0" applyFont="1" applyFill="1" applyBorder="1" applyAlignment="1">
      <alignment horizontal="center" vertical="center" wrapText="1"/>
    </xf>
    <xf numFmtId="0" fontId="0" fillId="6" borderId="17" xfId="0" applyFill="1" applyBorder="1" applyAlignment="1">
      <alignment horizontal="center" vertical="top" wrapText="1"/>
    </xf>
    <xf numFmtId="0" fontId="0" fillId="6" borderId="54" xfId="0" applyFill="1" applyBorder="1" applyAlignment="1">
      <alignment horizontal="center" vertical="top" wrapText="1"/>
    </xf>
    <xf numFmtId="0" fontId="0" fillId="6" borderId="16" xfId="0" applyFill="1" applyBorder="1" applyAlignment="1">
      <alignment horizontal="center" vertical="top" wrapText="1"/>
    </xf>
    <xf numFmtId="0" fontId="0" fillId="6" borderId="56" xfId="0" applyFill="1" applyBorder="1" applyAlignment="1">
      <alignment horizontal="center" vertical="top" wrapText="1"/>
    </xf>
    <xf numFmtId="0" fontId="29" fillId="8" borderId="53" xfId="0" applyFont="1" applyFill="1" applyBorder="1" applyAlignment="1">
      <alignment horizontal="center" wrapText="1"/>
    </xf>
    <xf numFmtId="0" fontId="10" fillId="8" borderId="5" xfId="0" applyFont="1" applyFill="1" applyBorder="1" applyAlignment="1">
      <alignment horizontal="center" wrapText="1"/>
    </xf>
    <xf numFmtId="0" fontId="0" fillId="6" borderId="23" xfId="0" applyFill="1" applyBorder="1" applyAlignment="1">
      <alignment horizontal="center" vertical="top" wrapText="1"/>
    </xf>
    <xf numFmtId="0" fontId="0" fillId="6" borderId="14" xfId="0" applyFill="1" applyBorder="1" applyAlignment="1">
      <alignment horizontal="center" vertical="top" wrapText="1"/>
    </xf>
    <xf numFmtId="0" fontId="38" fillId="8" borderId="60" xfId="1" applyFont="1" applyFill="1" applyBorder="1" applyAlignment="1">
      <alignment horizontal="center" vertical="top" wrapText="1"/>
    </xf>
    <xf numFmtId="0" fontId="36" fillId="8" borderId="8" xfId="1" applyFont="1" applyFill="1" applyBorder="1" applyAlignment="1">
      <alignment horizontal="center" vertical="top" wrapText="1"/>
    </xf>
    <xf numFmtId="0" fontId="36" fillId="8" borderId="42" xfId="1" applyFont="1" applyFill="1" applyBorder="1" applyAlignment="1">
      <alignment horizontal="center" vertical="top" wrapText="1"/>
    </xf>
    <xf numFmtId="0" fontId="36" fillId="8" borderId="7" xfId="1" applyFont="1" applyFill="1" applyBorder="1" applyAlignment="1">
      <alignment horizontal="center" vertical="top" wrapText="1"/>
    </xf>
    <xf numFmtId="0" fontId="36" fillId="8" borderId="70" xfId="1" applyFont="1" applyFill="1" applyBorder="1" applyAlignment="1">
      <alignment horizontal="center" vertical="top" wrapText="1"/>
    </xf>
    <xf numFmtId="0" fontId="36" fillId="8" borderId="9" xfId="1" applyFont="1" applyFill="1" applyBorder="1" applyAlignment="1">
      <alignment horizontal="center" vertical="top" wrapText="1"/>
    </xf>
    <xf numFmtId="0" fontId="5" fillId="0" borderId="60"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42"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1" fillId="4" borderId="53" xfId="0" applyFont="1" applyFill="1" applyBorder="1" applyAlignment="1">
      <alignment horizontal="center" vertical="top" wrapText="1"/>
    </xf>
    <xf numFmtId="0" fontId="1" fillId="4" borderId="10" xfId="0" applyFont="1" applyFill="1" applyBorder="1" applyAlignment="1">
      <alignment horizontal="center" vertical="top" wrapText="1"/>
    </xf>
    <xf numFmtId="0" fontId="5" fillId="0" borderId="60"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61" xfId="0" applyFont="1" applyBorder="1" applyAlignment="1" applyProtection="1">
      <alignment horizontal="left" vertical="top"/>
      <protection locked="0"/>
    </xf>
    <xf numFmtId="0" fontId="5" fillId="0" borderId="42"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43" xfId="0" applyFont="1" applyBorder="1" applyAlignment="1" applyProtection="1">
      <alignment horizontal="left" vertical="top"/>
      <protection locked="0"/>
    </xf>
    <xf numFmtId="0" fontId="1" fillId="4" borderId="53" xfId="0" applyFont="1" applyFill="1" applyBorder="1" applyAlignment="1">
      <alignment horizontal="center" vertical="top"/>
    </xf>
    <xf numFmtId="0" fontId="1" fillId="4" borderId="10" xfId="0" applyFont="1" applyFill="1" applyBorder="1" applyAlignment="1">
      <alignment horizontal="center" vertical="top"/>
    </xf>
    <xf numFmtId="0" fontId="1" fillId="4" borderId="59" xfId="0" applyFont="1" applyFill="1" applyBorder="1" applyAlignment="1">
      <alignment horizontal="center" vertical="top"/>
    </xf>
    <xf numFmtId="0" fontId="5" fillId="0" borderId="53"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59" xfId="0" applyFont="1" applyBorder="1" applyAlignment="1" applyProtection="1">
      <alignment horizontal="left" vertical="top" wrapText="1"/>
      <protection locked="0"/>
    </xf>
    <xf numFmtId="0" fontId="23" fillId="4" borderId="53" xfId="0" applyFont="1" applyFill="1" applyBorder="1" applyAlignment="1">
      <alignment horizontal="center" vertical="top" wrapText="1"/>
    </xf>
    <xf numFmtId="0" fontId="5" fillId="0" borderId="7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3" fillId="2" borderId="5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60"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61" xfId="0" applyFont="1" applyFill="1" applyBorder="1" applyAlignment="1">
      <alignment horizontal="center" vertical="top" wrapText="1"/>
    </xf>
    <xf numFmtId="0" fontId="1" fillId="4" borderId="42" xfId="0" applyFont="1" applyFill="1" applyBorder="1" applyAlignment="1">
      <alignment horizontal="left" vertical="top" wrapText="1"/>
    </xf>
    <xf numFmtId="0" fontId="1" fillId="4" borderId="0" xfId="0" applyFont="1" applyFill="1" applyAlignment="1">
      <alignment horizontal="left" vertical="top" wrapText="1"/>
    </xf>
    <xf numFmtId="0" fontId="1" fillId="4" borderId="43" xfId="0" applyFont="1" applyFill="1" applyBorder="1" applyAlignment="1">
      <alignment horizontal="left" vertical="top" wrapText="1"/>
    </xf>
    <xf numFmtId="0" fontId="0" fillId="4" borderId="42" xfId="0" applyFill="1" applyBorder="1" applyAlignment="1">
      <alignment horizontal="left" vertical="top" wrapText="1"/>
    </xf>
    <xf numFmtId="0" fontId="0" fillId="4" borderId="0" xfId="0" applyFill="1" applyAlignment="1">
      <alignment horizontal="left" vertical="top" wrapText="1"/>
    </xf>
    <xf numFmtId="0" fontId="0" fillId="4" borderId="43" xfId="0" applyFill="1" applyBorder="1" applyAlignment="1">
      <alignment horizontal="left" vertical="top" wrapText="1"/>
    </xf>
    <xf numFmtId="0" fontId="16" fillId="3" borderId="60" xfId="0" applyFont="1" applyFill="1" applyBorder="1" applyAlignment="1">
      <alignment horizontal="center" vertical="top"/>
    </xf>
    <xf numFmtId="0" fontId="16" fillId="3" borderId="3" xfId="0" applyFont="1" applyFill="1" applyBorder="1" applyAlignment="1">
      <alignment horizontal="center" vertical="top"/>
    </xf>
    <xf numFmtId="0" fontId="16" fillId="3" borderId="61" xfId="0" applyFont="1" applyFill="1" applyBorder="1" applyAlignment="1">
      <alignment horizontal="center" vertical="top"/>
    </xf>
    <xf numFmtId="0" fontId="15" fillId="3" borderId="42" xfId="0" applyFont="1" applyFill="1" applyBorder="1" applyAlignment="1">
      <alignment horizontal="left" vertical="top" wrapText="1"/>
    </xf>
    <xf numFmtId="0" fontId="15" fillId="3" borderId="0" xfId="0" applyFont="1" applyFill="1" applyAlignment="1">
      <alignment horizontal="left" vertical="top" wrapText="1"/>
    </xf>
    <xf numFmtId="0" fontId="15" fillId="3" borderId="43" xfId="0" applyFont="1" applyFill="1" applyBorder="1" applyAlignment="1">
      <alignment horizontal="left" vertical="top" wrapText="1"/>
    </xf>
    <xf numFmtId="0" fontId="5" fillId="3" borderId="42" xfId="0" applyFont="1" applyFill="1" applyBorder="1" applyAlignment="1">
      <alignment horizontal="left" vertical="top" wrapText="1"/>
    </xf>
    <xf numFmtId="0" fontId="5" fillId="3" borderId="0" xfId="0" applyFont="1" applyFill="1" applyAlignment="1">
      <alignment horizontal="left" vertical="top" wrapText="1"/>
    </xf>
    <xf numFmtId="0" fontId="5" fillId="3" borderId="43" xfId="0" applyFont="1" applyFill="1" applyBorder="1" applyAlignment="1">
      <alignment horizontal="left" vertical="top" wrapText="1"/>
    </xf>
    <xf numFmtId="0" fontId="0" fillId="4" borderId="70" xfId="0" applyFill="1" applyBorder="1" applyAlignment="1">
      <alignment horizontal="left" vertical="top" wrapText="1"/>
    </xf>
    <xf numFmtId="0" fontId="0" fillId="4" borderId="11" xfId="0" applyFill="1" applyBorder="1" applyAlignment="1">
      <alignment horizontal="left" vertical="top" wrapText="1"/>
    </xf>
    <xf numFmtId="0" fontId="0" fillId="4" borderId="65" xfId="0" applyFill="1" applyBorder="1" applyAlignment="1">
      <alignment horizontal="left" vertical="top" wrapText="1"/>
    </xf>
    <xf numFmtId="0" fontId="0" fillId="0" borderId="53" xfId="0" applyBorder="1" applyAlignment="1">
      <alignment horizontal="center" vertical="top" wrapText="1"/>
    </xf>
    <xf numFmtId="0" fontId="0" fillId="0" borderId="10" xfId="0" applyBorder="1" applyAlignment="1">
      <alignment horizontal="center" vertical="top" wrapText="1"/>
    </xf>
    <xf numFmtId="0" fontId="0" fillId="0" borderId="59" xfId="0" applyBorder="1" applyAlignment="1">
      <alignment horizontal="center" vertical="top" wrapText="1"/>
    </xf>
    <xf numFmtId="0" fontId="0" fillId="6" borderId="18" xfId="0" applyFill="1" applyBorder="1" applyAlignment="1">
      <alignment horizontal="center" vertical="top" wrapText="1"/>
    </xf>
    <xf numFmtId="0" fontId="0" fillId="6" borderId="58" xfId="0" applyFill="1" applyBorder="1" applyAlignment="1">
      <alignment horizontal="center" vertical="top" wrapText="1"/>
    </xf>
    <xf numFmtId="0" fontId="35" fillId="4" borderId="53"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59" xfId="0" applyFont="1" applyFill="1" applyBorder="1" applyAlignment="1">
      <alignment horizontal="center" vertical="center" wrapText="1"/>
    </xf>
    <xf numFmtId="0" fontId="12" fillId="0" borderId="60" xfId="0" applyFont="1" applyBorder="1" applyAlignment="1" applyProtection="1">
      <alignment horizontal="left" vertical="top" wrapText="1"/>
      <protection locked="0"/>
    </xf>
    <xf numFmtId="0" fontId="12" fillId="0" borderId="3" xfId="0" applyFont="1" applyBorder="1" applyAlignment="1" applyProtection="1">
      <alignment horizontal="left" vertical="top" wrapText="1"/>
      <protection locked="0"/>
    </xf>
    <xf numFmtId="0" fontId="12" fillId="0" borderId="61" xfId="0" applyFont="1" applyBorder="1" applyAlignment="1" applyProtection="1">
      <alignment horizontal="left" vertical="top" wrapText="1"/>
      <protection locked="0"/>
    </xf>
    <xf numFmtId="0" fontId="12" fillId="0" borderId="42"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43" xfId="0" applyFont="1" applyBorder="1" applyAlignment="1" applyProtection="1">
      <alignment horizontal="left" vertical="top" wrapText="1"/>
      <protection locked="0"/>
    </xf>
    <xf numFmtId="0" fontId="12" fillId="0" borderId="70"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65" xfId="0" applyFont="1" applyBorder="1" applyAlignment="1" applyProtection="1">
      <alignment horizontal="left" vertical="top" wrapText="1"/>
      <protection locked="0"/>
    </xf>
    <xf numFmtId="0" fontId="5" fillId="0" borderId="89" xfId="1" applyFont="1" applyFill="1" applyBorder="1" applyAlignment="1" applyProtection="1">
      <alignment horizontal="left" vertical="top"/>
      <protection locked="0"/>
    </xf>
    <xf numFmtId="0" fontId="5" fillId="0" borderId="90" xfId="1" applyFont="1" applyFill="1" applyBorder="1" applyAlignment="1" applyProtection="1">
      <alignment horizontal="left" vertical="top"/>
      <protection locked="0"/>
    </xf>
    <xf numFmtId="0" fontId="5" fillId="0" borderId="76" xfId="1" applyFont="1" applyFill="1" applyBorder="1" applyAlignment="1" applyProtection="1">
      <alignment horizontal="left" vertical="top"/>
      <protection locked="0"/>
    </xf>
    <xf numFmtId="0" fontId="5" fillId="3" borderId="70" xfId="0" applyFont="1" applyFill="1" applyBorder="1" applyAlignment="1">
      <alignment horizontal="left" vertical="top" wrapText="1"/>
    </xf>
    <xf numFmtId="0" fontId="5" fillId="3" borderId="11" xfId="0" applyFont="1" applyFill="1" applyBorder="1" applyAlignment="1">
      <alignment horizontal="left" vertical="top" wrapText="1"/>
    </xf>
    <xf numFmtId="0" fontId="5" fillId="3" borderId="65" xfId="0" applyFont="1" applyFill="1" applyBorder="1" applyAlignment="1">
      <alignment horizontal="left" vertical="top" wrapText="1"/>
    </xf>
    <xf numFmtId="0" fontId="5" fillId="0" borderId="53" xfId="1" applyFont="1" applyFill="1" applyBorder="1" applyAlignment="1" applyProtection="1">
      <alignment horizontal="left" vertical="top"/>
      <protection locked="0"/>
    </xf>
    <xf numFmtId="0" fontId="5" fillId="0" borderId="10" xfId="1" applyFont="1" applyFill="1" applyBorder="1" applyAlignment="1" applyProtection="1">
      <alignment horizontal="left" vertical="top"/>
      <protection locked="0"/>
    </xf>
    <xf numFmtId="0" fontId="5" fillId="0" borderId="59" xfId="1" applyFont="1" applyFill="1" applyBorder="1" applyAlignment="1" applyProtection="1">
      <alignment horizontal="left" vertical="top"/>
      <protection locked="0"/>
    </xf>
    <xf numFmtId="165" fontId="5" fillId="11" borderId="96" xfId="0" applyNumberFormat="1" applyFont="1" applyFill="1" applyBorder="1" applyProtection="1">
      <protection locked="0"/>
    </xf>
    <xf numFmtId="165" fontId="5" fillId="11" borderId="97" xfId="0" applyNumberFormat="1" applyFont="1" applyFill="1" applyBorder="1" applyProtection="1">
      <protection locked="0"/>
    </xf>
    <xf numFmtId="165" fontId="5" fillId="11" borderId="98" xfId="0" applyNumberFormat="1" applyFont="1" applyFill="1" applyBorder="1" applyProtection="1">
      <protection locked="0"/>
    </xf>
    <xf numFmtId="0" fontId="0" fillId="13" borderId="33" xfId="0" applyFill="1" applyBorder="1"/>
    <xf numFmtId="0" fontId="0" fillId="13" borderId="26" xfId="0" applyFill="1" applyBorder="1"/>
    <xf numFmtId="0" fontId="0" fillId="13" borderId="34" xfId="0" applyFill="1" applyBorder="1"/>
    <xf numFmtId="0" fontId="0" fillId="0" borderId="36" xfId="0" applyBorder="1"/>
    <xf numFmtId="0" fontId="0" fillId="0" borderId="37" xfId="0" applyBorder="1"/>
    <xf numFmtId="0" fontId="0" fillId="0" borderId="38" xfId="0" applyBorder="1"/>
    <xf numFmtId="0" fontId="0" fillId="4" borderId="60" xfId="0" applyFill="1" applyBorder="1" applyAlignment="1">
      <alignment horizontal="center" vertical="top" wrapText="1"/>
    </xf>
    <xf numFmtId="0" fontId="0" fillId="4" borderId="3" xfId="0" applyFill="1" applyBorder="1" applyAlignment="1">
      <alignment horizontal="center" vertical="top" wrapText="1"/>
    </xf>
    <xf numFmtId="0" fontId="0" fillId="4" borderId="61" xfId="0" applyFill="1" applyBorder="1" applyAlignment="1">
      <alignment horizontal="center" vertical="top" wrapText="1"/>
    </xf>
    <xf numFmtId="0" fontId="1" fillId="4" borderId="5" xfId="0" applyFont="1" applyFill="1" applyBorder="1" applyAlignment="1">
      <alignment horizontal="center" vertical="top" wrapText="1"/>
    </xf>
    <xf numFmtId="0" fontId="0" fillId="6" borderId="22" xfId="0" applyFill="1" applyBorder="1" applyAlignment="1">
      <alignment horizontal="center" vertical="top" wrapText="1"/>
    </xf>
    <xf numFmtId="0" fontId="0" fillId="6" borderId="71" xfId="0" applyFill="1" applyBorder="1" applyAlignment="1">
      <alignment horizontal="center" vertical="top" wrapText="1"/>
    </xf>
    <xf numFmtId="0" fontId="13" fillId="4" borderId="105" xfId="0" applyFont="1" applyFill="1" applyBorder="1" applyAlignment="1">
      <alignment horizontal="center" vertical="center" wrapText="1"/>
    </xf>
    <xf numFmtId="0" fontId="13" fillId="4" borderId="106" xfId="0" applyFont="1" applyFill="1" applyBorder="1" applyAlignment="1">
      <alignment horizontal="center" vertical="center" wrapText="1"/>
    </xf>
    <xf numFmtId="0" fontId="13" fillId="4" borderId="107"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5" fillId="0" borderId="75" xfId="0" applyFont="1" applyBorder="1" applyAlignment="1" applyProtection="1">
      <alignment horizontal="left" vertical="top" wrapText="1"/>
      <protection locked="0"/>
    </xf>
    <xf numFmtId="0" fontId="5" fillId="0" borderId="76" xfId="0" applyFont="1" applyBorder="1" applyAlignment="1" applyProtection="1">
      <alignment horizontal="left" vertical="top" wrapText="1"/>
      <protection locked="0"/>
    </xf>
    <xf numFmtId="0" fontId="5" fillId="0" borderId="72" xfId="0" applyFont="1" applyBorder="1" applyAlignment="1" applyProtection="1">
      <alignment horizontal="left" vertical="top" wrapText="1"/>
      <protection locked="0"/>
    </xf>
    <xf numFmtId="0" fontId="5" fillId="0" borderId="46" xfId="0" applyFont="1" applyBorder="1" applyAlignment="1" applyProtection="1">
      <alignment horizontal="left" vertical="top" wrapText="1"/>
      <protection locked="0"/>
    </xf>
    <xf numFmtId="0" fontId="1" fillId="4" borderId="60" xfId="0" applyFont="1" applyFill="1" applyBorder="1" applyAlignment="1">
      <alignment horizontal="center" wrapText="1"/>
    </xf>
    <xf numFmtId="0" fontId="1" fillId="4" borderId="8" xfId="0" applyFont="1" applyFill="1" applyBorder="1" applyAlignment="1">
      <alignment horizontal="center" wrapText="1"/>
    </xf>
    <xf numFmtId="0" fontId="1" fillId="4" borderId="42" xfId="0" applyFont="1" applyFill="1" applyBorder="1" applyAlignment="1">
      <alignment horizontal="center" wrapText="1"/>
    </xf>
    <xf numFmtId="0" fontId="1" fillId="4" borderId="7" xfId="0" applyFont="1" applyFill="1" applyBorder="1" applyAlignment="1">
      <alignment horizontal="center" wrapText="1"/>
    </xf>
    <xf numFmtId="0" fontId="0" fillId="6" borderId="78" xfId="0" applyFill="1" applyBorder="1" applyAlignment="1">
      <alignment horizontal="center" vertical="top" wrapText="1"/>
    </xf>
    <xf numFmtId="0" fontId="0" fillId="6" borderId="79" xfId="0" applyFill="1" applyBorder="1" applyAlignment="1">
      <alignment horizontal="center" vertical="top" wrapText="1"/>
    </xf>
    <xf numFmtId="0" fontId="3" fillId="2" borderId="7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9" borderId="47" xfId="0" applyFont="1" applyFill="1" applyBorder="1" applyAlignment="1">
      <alignment horizontal="center" vertical="center" wrapText="1"/>
    </xf>
    <xf numFmtId="0" fontId="3" fillId="9" borderId="48" xfId="0" applyFont="1" applyFill="1" applyBorder="1" applyAlignment="1">
      <alignment horizontal="center" vertical="center" wrapText="1"/>
    </xf>
    <xf numFmtId="0" fontId="3" fillId="9" borderId="49" xfId="0" applyFont="1" applyFill="1" applyBorder="1" applyAlignment="1">
      <alignment horizontal="center" vertical="center" wrapText="1"/>
    </xf>
    <xf numFmtId="0" fontId="41" fillId="9" borderId="33" xfId="0" applyFont="1" applyFill="1" applyBorder="1" applyAlignment="1">
      <alignment horizontal="center" vertical="center" wrapText="1"/>
    </xf>
    <xf numFmtId="0" fontId="41" fillId="9" borderId="26" xfId="0" applyFont="1" applyFill="1" applyBorder="1" applyAlignment="1">
      <alignment horizontal="center" vertical="center" wrapText="1"/>
    </xf>
    <xf numFmtId="0" fontId="41" fillId="9" borderId="34" xfId="0" applyFont="1" applyFill="1" applyBorder="1" applyAlignment="1">
      <alignment horizontal="center" vertical="center" wrapText="1"/>
    </xf>
    <xf numFmtId="0" fontId="5" fillId="0" borderId="44" xfId="0" applyFont="1" applyBorder="1" applyAlignment="1" applyProtection="1">
      <alignment horizontal="left" vertical="top" wrapText="1"/>
      <protection locked="0"/>
    </xf>
    <xf numFmtId="0" fontId="5" fillId="0" borderId="45" xfId="0" applyFont="1" applyBorder="1" applyAlignment="1" applyProtection="1">
      <alignment horizontal="left" vertical="top" wrapText="1"/>
      <protection locked="0"/>
    </xf>
    <xf numFmtId="0" fontId="13" fillId="4" borderId="102" xfId="0" applyFont="1" applyFill="1" applyBorder="1" applyAlignment="1">
      <alignment horizontal="center"/>
    </xf>
    <xf numFmtId="0" fontId="13" fillId="4" borderId="103" xfId="0" applyFont="1" applyFill="1" applyBorder="1" applyAlignment="1">
      <alignment horizontal="center"/>
    </xf>
    <xf numFmtId="0" fontId="13" fillId="4" borderId="104" xfId="0" applyFont="1" applyFill="1" applyBorder="1" applyAlignment="1">
      <alignment horizontal="center"/>
    </xf>
    <xf numFmtId="0" fontId="10" fillId="8" borderId="53" xfId="0" applyFont="1" applyFill="1" applyBorder="1" applyAlignment="1">
      <alignment horizontal="center" wrapText="1"/>
    </xf>
    <xf numFmtId="0" fontId="0" fillId="6" borderId="93" xfId="0" applyFill="1" applyBorder="1" applyAlignment="1">
      <alignment horizontal="center" vertical="top" wrapText="1"/>
    </xf>
    <xf numFmtId="0" fontId="0" fillId="6" borderId="69" xfId="0" applyFill="1" applyBorder="1" applyAlignment="1">
      <alignment horizontal="center" vertical="top" wrapText="1"/>
    </xf>
    <xf numFmtId="0" fontId="21" fillId="8" borderId="70" xfId="0" applyFont="1" applyFill="1" applyBorder="1" applyAlignment="1">
      <alignment horizontal="center" vertical="center" wrapText="1"/>
    </xf>
    <xf numFmtId="0" fontId="21" fillId="8" borderId="11" xfId="0" applyFont="1" applyFill="1" applyBorder="1" applyAlignment="1">
      <alignment horizontal="center" vertical="center" wrapText="1"/>
    </xf>
    <xf numFmtId="0" fontId="21" fillId="8" borderId="65" xfId="0" applyFont="1" applyFill="1" applyBorder="1" applyAlignment="1">
      <alignment horizontal="center" vertical="center" wrapText="1"/>
    </xf>
    <xf numFmtId="0" fontId="22" fillId="4" borderId="53" xfId="0" applyFont="1" applyFill="1" applyBorder="1" applyAlignment="1">
      <alignment horizontal="center" vertical="top" wrapText="1"/>
    </xf>
    <xf numFmtId="0" fontId="22" fillId="4" borderId="10" xfId="0" applyFont="1" applyFill="1" applyBorder="1" applyAlignment="1">
      <alignment horizontal="center" vertical="top" wrapText="1"/>
    </xf>
    <xf numFmtId="0" fontId="22" fillId="4" borderId="59" xfId="0" applyFont="1" applyFill="1" applyBorder="1" applyAlignment="1">
      <alignment horizontal="center" vertical="top" wrapText="1"/>
    </xf>
    <xf numFmtId="0" fontId="25" fillId="8" borderId="7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 fillId="4" borderId="53" xfId="0" applyFont="1" applyFill="1" applyBorder="1" applyAlignment="1">
      <alignment horizontal="center" vertical="center"/>
    </xf>
    <xf numFmtId="0" fontId="1" fillId="4" borderId="5" xfId="0" applyFont="1" applyFill="1" applyBorder="1" applyAlignment="1">
      <alignment horizontal="center" vertical="center"/>
    </xf>
    <xf numFmtId="0" fontId="3" fillId="8" borderId="42"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43" xfId="0" applyFont="1" applyFill="1" applyBorder="1" applyAlignment="1">
      <alignment horizontal="center" vertical="center" wrapText="1"/>
    </xf>
    <xf numFmtId="0" fontId="5" fillId="14" borderId="6" xfId="0" applyFont="1" applyFill="1" applyBorder="1" applyAlignment="1" applyProtection="1">
      <alignment horizontal="center" vertical="top" wrapText="1"/>
      <protection locked="0"/>
    </xf>
    <xf numFmtId="0" fontId="5" fillId="14" borderId="43" xfId="0" applyFont="1" applyFill="1" applyBorder="1" applyAlignment="1" applyProtection="1">
      <alignment horizontal="center" vertical="top" wrapText="1"/>
      <protection locked="0"/>
    </xf>
    <xf numFmtId="0" fontId="0" fillId="4" borderId="44" xfId="0" applyFill="1" applyBorder="1" applyAlignment="1">
      <alignment horizontal="left" vertical="top" wrapText="1"/>
    </xf>
    <xf numFmtId="0" fontId="0" fillId="4" borderId="45" xfId="0" applyFill="1" applyBorder="1" applyAlignment="1">
      <alignment horizontal="left" vertical="top" wrapText="1"/>
    </xf>
    <xf numFmtId="0" fontId="0" fillId="4" borderId="46" xfId="0" applyFill="1" applyBorder="1" applyAlignment="1">
      <alignment horizontal="left" vertical="top" wrapText="1"/>
    </xf>
    <xf numFmtId="0" fontId="0" fillId="4" borderId="42" xfId="0" applyFill="1" applyBorder="1" applyAlignment="1">
      <alignment vertical="top" wrapText="1"/>
    </xf>
    <xf numFmtId="0" fontId="0" fillId="4" borderId="0" xfId="0" applyFill="1" applyAlignment="1">
      <alignment vertical="top" wrapText="1"/>
    </xf>
    <xf numFmtId="0" fontId="0" fillId="4" borderId="43" xfId="0" applyFill="1" applyBorder="1" applyAlignment="1">
      <alignment vertical="top" wrapText="1"/>
    </xf>
    <xf numFmtId="0" fontId="5" fillId="5" borderId="2" xfId="0" applyFont="1" applyFill="1" applyBorder="1" applyAlignment="1" applyProtection="1">
      <alignment horizontal="left" vertical="top" wrapText="1"/>
      <protection locked="0"/>
    </xf>
    <xf numFmtId="0" fontId="5" fillId="5" borderId="61" xfId="0" applyFont="1" applyFill="1" applyBorder="1" applyAlignment="1" applyProtection="1">
      <alignment horizontal="left" vertical="top" wrapText="1"/>
      <protection locked="0"/>
    </xf>
    <xf numFmtId="0" fontId="5" fillId="5" borderId="6" xfId="0" applyFont="1" applyFill="1" applyBorder="1" applyAlignment="1" applyProtection="1">
      <alignment horizontal="left" vertical="top" wrapText="1"/>
      <protection locked="0"/>
    </xf>
    <xf numFmtId="0" fontId="5" fillId="5" borderId="43" xfId="0" applyFont="1" applyFill="1" applyBorder="1" applyAlignment="1" applyProtection="1">
      <alignment horizontal="left" vertical="top" wrapText="1"/>
      <protection locked="0"/>
    </xf>
    <xf numFmtId="0" fontId="5" fillId="5" borderId="13" xfId="0" applyFont="1" applyFill="1" applyBorder="1" applyAlignment="1" applyProtection="1">
      <alignment horizontal="left" vertical="top" wrapText="1"/>
      <protection locked="0"/>
    </xf>
    <xf numFmtId="0" fontId="5" fillId="5" borderId="65" xfId="0" applyFont="1" applyFill="1" applyBorder="1" applyAlignment="1" applyProtection="1">
      <alignment horizontal="left" vertical="top" wrapText="1"/>
      <protection locked="0"/>
    </xf>
    <xf numFmtId="0" fontId="33" fillId="4" borderId="6" xfId="0" applyFont="1" applyFill="1" applyBorder="1" applyAlignment="1">
      <alignment horizontal="center" vertical="top" wrapText="1"/>
    </xf>
    <xf numFmtId="0" fontId="0" fillId="4" borderId="0" xfId="0" applyFill="1" applyAlignment="1">
      <alignment horizontal="center" vertical="top" wrapText="1"/>
    </xf>
    <xf numFmtId="0" fontId="0" fillId="4" borderId="7" xfId="0" applyFill="1" applyBorder="1" applyAlignment="1">
      <alignment horizontal="center" vertical="top" wrapText="1"/>
    </xf>
    <xf numFmtId="0" fontId="0" fillId="6" borderId="68" xfId="0" applyFill="1" applyBorder="1" applyAlignment="1">
      <alignment horizontal="center" vertical="top" wrapText="1"/>
    </xf>
    <xf numFmtId="0" fontId="0" fillId="6" borderId="91" xfId="0" applyFill="1" applyBorder="1" applyAlignment="1">
      <alignment horizontal="center" vertical="top" wrapText="1"/>
    </xf>
    <xf numFmtId="0" fontId="0" fillId="6" borderId="92" xfId="0" applyFill="1" applyBorder="1" applyAlignment="1">
      <alignment horizontal="center" vertical="top" wrapText="1"/>
    </xf>
    <xf numFmtId="0" fontId="0" fillId="6" borderId="42" xfId="0" applyFill="1" applyBorder="1" applyAlignment="1">
      <alignment horizontal="center" vertical="top" wrapText="1"/>
    </xf>
    <xf numFmtId="0" fontId="0" fillId="6" borderId="0" xfId="0" applyFill="1" applyAlignment="1">
      <alignment horizontal="center" vertical="top" wrapText="1"/>
    </xf>
    <xf numFmtId="0" fontId="0" fillId="6" borderId="44" xfId="0" applyFill="1" applyBorder="1" applyAlignment="1">
      <alignment horizontal="center" vertical="top" wrapText="1"/>
    </xf>
    <xf numFmtId="0" fontId="0" fillId="6" borderId="45" xfId="0" applyFill="1" applyBorder="1" applyAlignment="1">
      <alignment horizontal="center" vertical="top" wrapText="1"/>
    </xf>
    <xf numFmtId="0" fontId="14" fillId="4" borderId="60" xfId="0" applyFont="1" applyFill="1" applyBorder="1" applyAlignment="1">
      <alignment horizontal="center" wrapText="1"/>
    </xf>
    <xf numFmtId="0" fontId="14" fillId="4" borderId="8" xfId="0" applyFont="1" applyFill="1" applyBorder="1" applyAlignment="1">
      <alignment horizontal="center" wrapText="1"/>
    </xf>
    <xf numFmtId="0" fontId="14" fillId="4" borderId="44" xfId="0" applyFont="1" applyFill="1" applyBorder="1" applyAlignment="1">
      <alignment horizontal="center" wrapText="1"/>
    </xf>
    <xf numFmtId="0" fontId="14" fillId="4" borderId="67" xfId="0" applyFont="1" applyFill="1" applyBorder="1" applyAlignment="1">
      <alignment horizontal="center" wrapText="1"/>
    </xf>
    <xf numFmtId="0" fontId="0" fillId="6" borderId="60" xfId="0" applyFill="1" applyBorder="1" applyAlignment="1">
      <alignment horizontal="center" vertical="top" wrapText="1"/>
    </xf>
    <xf numFmtId="0" fontId="0" fillId="6" borderId="3" xfId="0" applyFill="1" applyBorder="1" applyAlignment="1">
      <alignment horizontal="center" vertical="top" wrapText="1"/>
    </xf>
    <xf numFmtId="0" fontId="25" fillId="8" borderId="50" xfId="0" applyFont="1" applyFill="1" applyBorder="1" applyAlignment="1">
      <alignment horizontal="center" vertical="center" wrapText="1"/>
    </xf>
    <xf numFmtId="0" fontId="25" fillId="8" borderId="53"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59" xfId="0" applyFont="1" applyFill="1" applyBorder="1" applyAlignment="1">
      <alignment horizontal="center" vertical="center" wrapText="1"/>
    </xf>
    <xf numFmtId="0" fontId="0" fillId="0" borderId="102" xfId="0" applyBorder="1"/>
    <xf numFmtId="0" fontId="0" fillId="0" borderId="103" xfId="0" applyBorder="1"/>
    <xf numFmtId="0" fontId="0" fillId="0" borderId="104" xfId="0" applyBorder="1"/>
    <xf numFmtId="0" fontId="0" fillId="6" borderId="86" xfId="0" applyFill="1" applyBorder="1" applyAlignment="1">
      <alignment horizontal="center" vertical="top" wrapText="1"/>
    </xf>
    <xf numFmtId="0" fontId="0" fillId="6" borderId="85" xfId="0" applyFill="1" applyBorder="1" applyAlignment="1">
      <alignment horizontal="center" vertical="top" wrapText="1"/>
    </xf>
    <xf numFmtId="0" fontId="0" fillId="6" borderId="30" xfId="0" applyFill="1" applyBorder="1" applyAlignment="1">
      <alignment horizontal="center" vertical="top" wrapText="1"/>
    </xf>
    <xf numFmtId="0" fontId="0" fillId="6" borderId="32" xfId="0" applyFill="1" applyBorder="1" applyAlignment="1">
      <alignment horizontal="center" vertical="top" wrapText="1"/>
    </xf>
    <xf numFmtId="0" fontId="13" fillId="4" borderId="99" xfId="0" applyFont="1" applyFill="1" applyBorder="1" applyAlignment="1">
      <alignment horizontal="center" vertical="center" wrapText="1"/>
    </xf>
    <xf numFmtId="0" fontId="13" fillId="4" borderId="100" xfId="0" applyFont="1" applyFill="1" applyBorder="1" applyAlignment="1">
      <alignment horizontal="center" vertical="center" wrapText="1"/>
    </xf>
    <xf numFmtId="0" fontId="13" fillId="4" borderId="101" xfId="0" applyFont="1" applyFill="1" applyBorder="1" applyAlignment="1">
      <alignment horizontal="center" vertical="center" wrapText="1"/>
    </xf>
    <xf numFmtId="0" fontId="3" fillId="9" borderId="96" xfId="0" applyFont="1" applyFill="1" applyBorder="1" applyAlignment="1">
      <alignment horizontal="center" vertical="center" wrapText="1"/>
    </xf>
    <xf numFmtId="0" fontId="3" fillId="9" borderId="97" xfId="0" applyFont="1" applyFill="1" applyBorder="1" applyAlignment="1">
      <alignment horizontal="center" vertical="center" wrapText="1"/>
    </xf>
    <xf numFmtId="0" fontId="3" fillId="9" borderId="98" xfId="0" applyFont="1" applyFill="1" applyBorder="1" applyAlignment="1">
      <alignment horizontal="center" vertical="center" wrapText="1"/>
    </xf>
    <xf numFmtId="0" fontId="0" fillId="6" borderId="95" xfId="0" applyFill="1" applyBorder="1" applyAlignment="1">
      <alignment horizontal="center" vertical="top" wrapText="1"/>
    </xf>
    <xf numFmtId="0" fontId="0" fillId="6" borderId="94" xfId="0" applyFill="1" applyBorder="1" applyAlignment="1">
      <alignment horizontal="center" vertical="top" wrapText="1"/>
    </xf>
    <xf numFmtId="0" fontId="0" fillId="0" borderId="33" xfId="0" applyBorder="1" applyAlignment="1">
      <alignment horizontal="left" wrapText="1"/>
    </xf>
    <xf numFmtId="0" fontId="0" fillId="0" borderId="26" xfId="0" applyBorder="1" applyAlignment="1">
      <alignment horizontal="left"/>
    </xf>
    <xf numFmtId="0" fontId="0" fillId="0" borderId="34" xfId="0" applyBorder="1" applyAlignment="1">
      <alignment horizontal="left"/>
    </xf>
    <xf numFmtId="0" fontId="0" fillId="0" borderId="33" xfId="0" applyBorder="1" applyAlignment="1">
      <alignment horizontal="left"/>
    </xf>
    <xf numFmtId="0" fontId="0" fillId="0" borderId="36" xfId="0" applyBorder="1" applyAlignment="1">
      <alignment horizontal="left"/>
    </xf>
    <xf numFmtId="0" fontId="0" fillId="0" borderId="37" xfId="0" applyBorder="1" applyAlignment="1">
      <alignment horizontal="left"/>
    </xf>
    <xf numFmtId="0" fontId="0" fillId="0" borderId="38" xfId="0" applyBorder="1" applyAlignment="1">
      <alignment horizontal="left"/>
    </xf>
    <xf numFmtId="0" fontId="23" fillId="4" borderId="42" xfId="0" applyFont="1" applyFill="1" applyBorder="1" applyAlignment="1">
      <alignment horizontal="center" vertical="top" wrapText="1"/>
    </xf>
    <xf numFmtId="0" fontId="1" fillId="4" borderId="0" xfId="0" applyFont="1" applyFill="1" applyAlignment="1">
      <alignment horizontal="center" vertical="top" wrapText="1"/>
    </xf>
    <xf numFmtId="0" fontId="1" fillId="4" borderId="43" xfId="0" applyFont="1" applyFill="1" applyBorder="1" applyAlignment="1">
      <alignment horizontal="center" vertical="top" wrapText="1"/>
    </xf>
    <xf numFmtId="0" fontId="0" fillId="4" borderId="43" xfId="0" applyFill="1" applyBorder="1" applyAlignment="1">
      <alignment horizontal="center" vertical="top" wrapText="1"/>
    </xf>
    <xf numFmtId="0" fontId="23" fillId="4" borderId="2" xfId="0" applyFont="1" applyFill="1" applyBorder="1" applyAlignment="1">
      <alignment horizontal="center" vertical="top" wrapText="1"/>
    </xf>
    <xf numFmtId="0" fontId="5" fillId="0" borderId="24" xfId="0" applyFont="1" applyBorder="1" applyAlignment="1" applyProtection="1">
      <alignment horizontal="left" vertical="top" wrapText="1"/>
      <protection locked="0"/>
    </xf>
    <xf numFmtId="0" fontId="5" fillId="0" borderId="81"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82" xfId="0" applyFont="1" applyBorder="1" applyAlignment="1" applyProtection="1">
      <alignment horizontal="left" vertical="top" wrapText="1"/>
      <protection locked="0"/>
    </xf>
    <xf numFmtId="0" fontId="0" fillId="6" borderId="31" xfId="0" applyFill="1" applyBorder="1" applyAlignment="1">
      <alignment horizontal="center" vertical="top" wrapText="1"/>
    </xf>
    <xf numFmtId="0" fontId="0" fillId="6" borderId="80" xfId="0" applyFill="1" applyBorder="1" applyAlignment="1">
      <alignment horizontal="center" vertical="top" wrapText="1"/>
    </xf>
    <xf numFmtId="0" fontId="1" fillId="4" borderId="53" xfId="0" applyFont="1" applyFill="1" applyBorder="1" applyAlignment="1">
      <alignment horizontal="center"/>
    </xf>
    <xf numFmtId="0" fontId="1" fillId="4" borderId="5" xfId="0" applyFont="1" applyFill="1" applyBorder="1" applyAlignment="1">
      <alignment horizontal="center"/>
    </xf>
    <xf numFmtId="0" fontId="27" fillId="4" borderId="60" xfId="0" applyFont="1" applyFill="1" applyBorder="1" applyAlignment="1">
      <alignment horizontal="center" vertical="top" wrapText="1"/>
    </xf>
    <xf numFmtId="0" fontId="25" fillId="8" borderId="42" xfId="0" applyFont="1" applyFill="1" applyBorder="1" applyAlignment="1">
      <alignment horizontal="center" vertical="center" wrapText="1"/>
    </xf>
    <xf numFmtId="0" fontId="3" fillId="8" borderId="39" xfId="0" applyFont="1" applyFill="1" applyBorder="1" applyAlignment="1">
      <alignment horizontal="center" vertical="center" wrapText="1"/>
    </xf>
    <xf numFmtId="0" fontId="3" fillId="8" borderId="40" xfId="0" applyFont="1" applyFill="1" applyBorder="1" applyAlignment="1">
      <alignment horizontal="center" vertical="center" wrapText="1"/>
    </xf>
    <xf numFmtId="0" fontId="3" fillId="8" borderId="41" xfId="0" applyFont="1" applyFill="1" applyBorder="1" applyAlignment="1">
      <alignment horizontal="center" vertical="center" wrapText="1"/>
    </xf>
    <xf numFmtId="0" fontId="5" fillId="14" borderId="72" xfId="0" applyFont="1" applyFill="1" applyBorder="1" applyAlignment="1" applyProtection="1">
      <alignment horizontal="center" vertical="top" wrapText="1"/>
      <protection locked="0"/>
    </xf>
    <xf numFmtId="0" fontId="5" fillId="14" borderId="46" xfId="0" applyFont="1" applyFill="1" applyBorder="1" applyAlignment="1" applyProtection="1">
      <alignment horizontal="center" vertical="top" wrapText="1"/>
      <protection locked="0"/>
    </xf>
    <xf numFmtId="0" fontId="25" fillId="8" borderId="39" xfId="0" applyFont="1" applyFill="1" applyBorder="1" applyAlignment="1">
      <alignment horizontal="center" vertical="center" wrapText="1"/>
    </xf>
    <xf numFmtId="0" fontId="10" fillId="8" borderId="60" xfId="0" applyFont="1" applyFill="1" applyBorder="1" applyAlignment="1">
      <alignment horizontal="center" wrapText="1"/>
    </xf>
    <xf numFmtId="0" fontId="10" fillId="8" borderId="3" xfId="0" applyFont="1" applyFill="1" applyBorder="1" applyAlignment="1">
      <alignment horizontal="center" wrapText="1"/>
    </xf>
    <xf numFmtId="0" fontId="0" fillId="6" borderId="27" xfId="0" applyFill="1" applyBorder="1" applyAlignment="1">
      <alignment horizontal="center" vertical="top" wrapText="1"/>
    </xf>
    <xf numFmtId="0" fontId="0" fillId="6" borderId="35" xfId="0" applyFill="1" applyBorder="1" applyAlignment="1">
      <alignment horizontal="center" vertical="top" wrapText="1"/>
    </xf>
    <xf numFmtId="0" fontId="27" fillId="4" borderId="42" xfId="0" applyFont="1" applyFill="1" applyBorder="1" applyAlignment="1">
      <alignment horizontal="center" vertical="top" wrapText="1"/>
    </xf>
  </cellXfs>
  <cellStyles count="3">
    <cellStyle name="Currency" xfId="2" builtinId="4"/>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colors>
    <mruColors>
      <color rgb="FFFF99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s.irs.gov/app/eos/" TargetMode="External"/><Relationship Id="rId2" Type="http://schemas.openxmlformats.org/officeDocument/2006/relationships/hyperlink" Target="https://businessexpress.maryland.gov/" TargetMode="External"/><Relationship Id="rId1" Type="http://schemas.openxmlformats.org/officeDocument/2006/relationships/hyperlink" Target="https://mdelect.net/"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energy.maryland.gov/pages/facts/empower.aspx" TargetMode="External"/><Relationship Id="rId1" Type="http://schemas.openxmlformats.org/officeDocument/2006/relationships/hyperlink" Target="https://dhcd.maryland.gov/Energy-Home-Repair/Pages/Homeowner-Grants/WAP.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CB070-9B66-4A37-AF51-9D52A0947AE9}">
  <dimension ref="A2:F162"/>
  <sheetViews>
    <sheetView tabSelected="1" workbookViewId="0">
      <selection activeCell="D6" sqref="D6"/>
    </sheetView>
  </sheetViews>
  <sheetFormatPr defaultRowHeight="15" x14ac:dyDescent="0.25"/>
  <cols>
    <col min="1" max="1" width="4.7109375" customWidth="1"/>
    <col min="2" max="2" width="9.140625" hidden="1" customWidth="1"/>
    <col min="3" max="3" width="50.5703125" customWidth="1"/>
    <col min="4" max="4" width="24.42578125" customWidth="1"/>
    <col min="5" max="6" width="65" customWidth="1"/>
  </cols>
  <sheetData>
    <row r="2" spans="3:6" x14ac:dyDescent="0.25">
      <c r="C2" s="231" t="s">
        <v>0</v>
      </c>
      <c r="D2" s="232"/>
      <c r="E2" s="232"/>
      <c r="F2" s="233"/>
    </row>
    <row r="3" spans="3:6" x14ac:dyDescent="0.25">
      <c r="C3" s="234" t="s">
        <v>1</v>
      </c>
      <c r="D3" s="235"/>
      <c r="E3" s="235"/>
      <c r="F3" s="236"/>
    </row>
    <row r="4" spans="3:6" x14ac:dyDescent="0.25">
      <c r="C4" s="237" t="s">
        <v>2</v>
      </c>
      <c r="D4" s="238"/>
      <c r="E4" s="238"/>
      <c r="F4" s="239"/>
    </row>
    <row r="5" spans="3:6" ht="15.75" x14ac:dyDescent="0.25">
      <c r="C5" s="130" t="s">
        <v>3</v>
      </c>
      <c r="D5" s="131"/>
      <c r="E5" s="131"/>
      <c r="F5" s="132"/>
    </row>
    <row r="6" spans="3:6" ht="40.5" customHeight="1" x14ac:dyDescent="0.25">
      <c r="C6" s="72" t="s">
        <v>4</v>
      </c>
      <c r="D6" s="21"/>
      <c r="E6" s="107" t="s">
        <v>5</v>
      </c>
      <c r="F6" s="108"/>
    </row>
    <row r="7" spans="3:6" x14ac:dyDescent="0.25">
      <c r="C7" s="72" t="s">
        <v>6</v>
      </c>
      <c r="D7" s="21"/>
      <c r="E7" s="133"/>
      <c r="F7" s="134"/>
    </row>
    <row r="8" spans="3:6" ht="33" customHeight="1" x14ac:dyDescent="0.25">
      <c r="C8" s="72" t="s">
        <v>7</v>
      </c>
      <c r="D8" s="21"/>
      <c r="E8" s="135" t="s">
        <v>8</v>
      </c>
      <c r="F8" s="136"/>
    </row>
    <row r="9" spans="3:6" ht="27.75" customHeight="1" x14ac:dyDescent="0.25">
      <c r="C9" s="72" t="s">
        <v>9</v>
      </c>
      <c r="D9" s="21"/>
      <c r="E9" s="101"/>
      <c r="F9" s="102"/>
    </row>
    <row r="10" spans="3:6" ht="43.5" customHeight="1" x14ac:dyDescent="0.25">
      <c r="C10" s="137" t="s">
        <v>10</v>
      </c>
      <c r="D10" s="139"/>
      <c r="E10" s="105"/>
      <c r="F10" s="106"/>
    </row>
    <row r="11" spans="3:6" ht="32.25" customHeight="1" x14ac:dyDescent="0.25">
      <c r="C11" s="138"/>
      <c r="D11" s="140"/>
      <c r="E11" s="107" t="s">
        <v>11</v>
      </c>
      <c r="F11" s="108"/>
    </row>
    <row r="12" spans="3:6" ht="28.5" customHeight="1" x14ac:dyDescent="0.25">
      <c r="C12" s="154" t="s">
        <v>12</v>
      </c>
      <c r="D12" s="155"/>
      <c r="E12" s="101"/>
      <c r="F12" s="102"/>
    </row>
    <row r="13" spans="3:6" ht="28.5" customHeight="1" x14ac:dyDescent="0.25">
      <c r="C13" s="156"/>
      <c r="D13" s="157"/>
      <c r="E13" s="103"/>
      <c r="F13" s="104"/>
    </row>
    <row r="14" spans="3:6" ht="28.5" customHeight="1" x14ac:dyDescent="0.25">
      <c r="C14" s="156"/>
      <c r="D14" s="157"/>
      <c r="E14" s="105"/>
      <c r="F14" s="106"/>
    </row>
    <row r="15" spans="3:6" ht="28.5" customHeight="1" x14ac:dyDescent="0.25">
      <c r="C15" s="158"/>
      <c r="D15" s="159"/>
      <c r="E15" s="107" t="s">
        <v>13</v>
      </c>
      <c r="F15" s="108"/>
    </row>
    <row r="16" spans="3:6" x14ac:dyDescent="0.25">
      <c r="C16" s="54" t="s">
        <v>14</v>
      </c>
      <c r="D16" s="22"/>
      <c r="E16" s="101"/>
      <c r="F16" s="102"/>
    </row>
    <row r="17" spans="3:6" x14ac:dyDescent="0.25">
      <c r="C17" s="54" t="s">
        <v>15</v>
      </c>
      <c r="D17" s="23"/>
      <c r="E17" s="103"/>
      <c r="F17" s="104"/>
    </row>
    <row r="18" spans="3:6" x14ac:dyDescent="0.25">
      <c r="C18" s="109"/>
      <c r="D18" s="110"/>
      <c r="E18" s="105"/>
      <c r="F18" s="106"/>
    </row>
    <row r="19" spans="3:6" ht="60" customHeight="1" x14ac:dyDescent="0.25">
      <c r="C19" s="111"/>
      <c r="D19" s="112"/>
      <c r="E19" s="107" t="s">
        <v>16</v>
      </c>
      <c r="F19" s="108"/>
    </row>
    <row r="20" spans="3:6" x14ac:dyDescent="0.25">
      <c r="C20" s="111"/>
      <c r="D20" s="112"/>
      <c r="E20" s="115"/>
      <c r="F20" s="116"/>
    </row>
    <row r="21" spans="3:6" x14ac:dyDescent="0.25">
      <c r="C21" s="111"/>
      <c r="D21" s="112"/>
      <c r="E21" s="117"/>
      <c r="F21" s="118"/>
    </row>
    <row r="22" spans="3:6" x14ac:dyDescent="0.25">
      <c r="C22" s="111"/>
      <c r="D22" s="112"/>
      <c r="E22" s="119"/>
      <c r="F22" s="120"/>
    </row>
    <row r="23" spans="3:6" ht="30.75" customHeight="1" x14ac:dyDescent="0.25">
      <c r="C23" s="111"/>
      <c r="D23" s="112"/>
      <c r="E23" s="107" t="s">
        <v>17</v>
      </c>
      <c r="F23" s="108"/>
    </row>
    <row r="24" spans="3:6" x14ac:dyDescent="0.25">
      <c r="C24" s="111"/>
      <c r="D24" s="112"/>
      <c r="E24" s="121"/>
      <c r="F24" s="122"/>
    </row>
    <row r="25" spans="3:6" x14ac:dyDescent="0.25">
      <c r="C25" s="111"/>
      <c r="D25" s="112"/>
      <c r="E25" s="123"/>
      <c r="F25" s="124"/>
    </row>
    <row r="26" spans="3:6" x14ac:dyDescent="0.25">
      <c r="C26" s="113"/>
      <c r="D26" s="114"/>
      <c r="E26" s="125"/>
      <c r="F26" s="126"/>
    </row>
    <row r="27" spans="3:6" ht="64.5" customHeight="1" x14ac:dyDescent="0.25">
      <c r="C27" s="164" t="s">
        <v>18</v>
      </c>
      <c r="D27" s="165"/>
      <c r="E27" s="165"/>
      <c r="F27" s="108"/>
    </row>
    <row r="28" spans="3:6" x14ac:dyDescent="0.25">
      <c r="C28" s="166"/>
      <c r="D28" s="167"/>
      <c r="E28" s="167"/>
      <c r="F28" s="168"/>
    </row>
    <row r="29" spans="3:6" x14ac:dyDescent="0.25">
      <c r="C29" s="169"/>
      <c r="D29" s="170"/>
      <c r="E29" s="170"/>
      <c r="F29" s="171"/>
    </row>
    <row r="30" spans="3:6" x14ac:dyDescent="0.25">
      <c r="C30" s="169"/>
      <c r="D30" s="170"/>
      <c r="E30" s="170"/>
      <c r="F30" s="171"/>
    </row>
    <row r="31" spans="3:6" x14ac:dyDescent="0.25">
      <c r="C31" s="169"/>
      <c r="D31" s="170"/>
      <c r="E31" s="170"/>
      <c r="F31" s="171"/>
    </row>
    <row r="32" spans="3:6" x14ac:dyDescent="0.25">
      <c r="C32" s="169"/>
      <c r="D32" s="170"/>
      <c r="E32" s="170"/>
      <c r="F32" s="171"/>
    </row>
    <row r="33" spans="3:6" x14ac:dyDescent="0.25">
      <c r="C33" s="169"/>
      <c r="D33" s="170"/>
      <c r="E33" s="170"/>
      <c r="F33" s="171"/>
    </row>
    <row r="34" spans="3:6" x14ac:dyDescent="0.25">
      <c r="C34" s="169"/>
      <c r="D34" s="170"/>
      <c r="E34" s="170"/>
      <c r="F34" s="171"/>
    </row>
    <row r="35" spans="3:6" x14ac:dyDescent="0.25">
      <c r="C35" s="169"/>
      <c r="D35" s="170"/>
      <c r="E35" s="170"/>
      <c r="F35" s="171"/>
    </row>
    <row r="36" spans="3:6" x14ac:dyDescent="0.25">
      <c r="C36" s="169"/>
      <c r="D36" s="170"/>
      <c r="E36" s="170"/>
      <c r="F36" s="171"/>
    </row>
    <row r="37" spans="3:6" x14ac:dyDescent="0.25">
      <c r="C37" s="169"/>
      <c r="D37" s="170"/>
      <c r="E37" s="170"/>
      <c r="F37" s="171"/>
    </row>
    <row r="38" spans="3:6" x14ac:dyDescent="0.25">
      <c r="C38" s="169"/>
      <c r="D38" s="170"/>
      <c r="E38" s="170"/>
      <c r="F38" s="171"/>
    </row>
    <row r="39" spans="3:6" x14ac:dyDescent="0.25">
      <c r="C39" s="169"/>
      <c r="D39" s="170"/>
      <c r="E39" s="170"/>
      <c r="F39" s="171"/>
    </row>
    <row r="40" spans="3:6" x14ac:dyDescent="0.25">
      <c r="C40" s="169"/>
      <c r="D40" s="170"/>
      <c r="E40" s="170"/>
      <c r="F40" s="171"/>
    </row>
    <row r="41" spans="3:6" x14ac:dyDescent="0.25">
      <c r="C41" s="169"/>
      <c r="D41" s="170"/>
      <c r="E41" s="170"/>
      <c r="F41" s="171"/>
    </row>
    <row r="42" spans="3:6" ht="15.75" x14ac:dyDescent="0.25">
      <c r="C42" s="127" t="s">
        <v>19</v>
      </c>
      <c r="D42" s="128"/>
      <c r="E42" s="128"/>
      <c r="F42" s="129"/>
    </row>
    <row r="43" spans="3:6" ht="48.75" customHeight="1" x14ac:dyDescent="0.25">
      <c r="C43" s="54" t="s">
        <v>20</v>
      </c>
      <c r="D43" s="24"/>
      <c r="E43" s="107" t="s">
        <v>21</v>
      </c>
      <c r="F43" s="108"/>
    </row>
    <row r="44" spans="3:6" x14ac:dyDescent="0.25">
      <c r="C44" s="109"/>
      <c r="D44" s="110"/>
      <c r="E44" s="101"/>
      <c r="F44" s="102"/>
    </row>
    <row r="45" spans="3:6" x14ac:dyDescent="0.25">
      <c r="C45" s="111"/>
      <c r="D45" s="112"/>
      <c r="E45" s="103"/>
      <c r="F45" s="104"/>
    </row>
    <row r="46" spans="3:6" x14ac:dyDescent="0.25">
      <c r="C46" s="111"/>
      <c r="D46" s="112"/>
      <c r="E46" s="103"/>
      <c r="F46" s="104"/>
    </row>
    <row r="47" spans="3:6" x14ac:dyDescent="0.25">
      <c r="C47" s="111"/>
      <c r="D47" s="112"/>
      <c r="E47" s="103"/>
      <c r="F47" s="104"/>
    </row>
    <row r="48" spans="3:6" x14ac:dyDescent="0.25">
      <c r="C48" s="111"/>
      <c r="D48" s="112"/>
      <c r="E48" s="103"/>
      <c r="F48" s="104"/>
    </row>
    <row r="49" spans="3:6" x14ac:dyDescent="0.25">
      <c r="C49" s="111"/>
      <c r="D49" s="112"/>
      <c r="E49" s="103"/>
      <c r="F49" s="104"/>
    </row>
    <row r="50" spans="3:6" x14ac:dyDescent="0.25">
      <c r="C50" s="111"/>
      <c r="D50" s="112"/>
      <c r="E50" s="103"/>
      <c r="F50" s="104"/>
    </row>
    <row r="51" spans="3:6" x14ac:dyDescent="0.25">
      <c r="C51" s="111"/>
      <c r="D51" s="112"/>
      <c r="E51" s="103"/>
      <c r="F51" s="104"/>
    </row>
    <row r="52" spans="3:6" x14ac:dyDescent="0.25">
      <c r="C52" s="111"/>
      <c r="D52" s="112"/>
      <c r="E52" s="103"/>
      <c r="F52" s="104"/>
    </row>
    <row r="53" spans="3:6" x14ac:dyDescent="0.25">
      <c r="C53" s="111"/>
      <c r="D53" s="112"/>
      <c r="E53" s="103"/>
      <c r="F53" s="104"/>
    </row>
    <row r="54" spans="3:6" x14ac:dyDescent="0.25">
      <c r="C54" s="111"/>
      <c r="D54" s="112"/>
      <c r="E54" s="103"/>
      <c r="F54" s="104"/>
    </row>
    <row r="55" spans="3:6" x14ac:dyDescent="0.25">
      <c r="C55" s="113"/>
      <c r="D55" s="114"/>
      <c r="E55" s="105"/>
      <c r="F55" s="106"/>
    </row>
    <row r="56" spans="3:6" x14ac:dyDescent="0.25">
      <c r="C56" s="172" t="s">
        <v>22</v>
      </c>
      <c r="D56" s="173"/>
      <c r="E56" s="173"/>
      <c r="F56" s="174"/>
    </row>
    <row r="57" spans="3:6" x14ac:dyDescent="0.25">
      <c r="C57" s="175"/>
      <c r="D57" s="176"/>
      <c r="E57" s="176"/>
      <c r="F57" s="177"/>
    </row>
    <row r="58" spans="3:6" ht="30" customHeight="1" x14ac:dyDescent="0.25">
      <c r="C58" s="178" t="s">
        <v>23</v>
      </c>
      <c r="D58" s="165"/>
      <c r="E58" s="165"/>
      <c r="F58" s="108"/>
    </row>
    <row r="59" spans="3:6" x14ac:dyDescent="0.25">
      <c r="C59" s="160"/>
      <c r="D59" s="161"/>
      <c r="E59" s="161"/>
      <c r="F59" s="102"/>
    </row>
    <row r="60" spans="3:6" x14ac:dyDescent="0.25">
      <c r="C60" s="162"/>
      <c r="D60" s="163"/>
      <c r="E60" s="163"/>
      <c r="F60" s="104"/>
    </row>
    <row r="61" spans="3:6" x14ac:dyDescent="0.25">
      <c r="C61" s="162"/>
      <c r="D61" s="163"/>
      <c r="E61" s="163"/>
      <c r="F61" s="104"/>
    </row>
    <row r="62" spans="3:6" x14ac:dyDescent="0.25">
      <c r="C62" s="162"/>
      <c r="D62" s="163"/>
      <c r="E62" s="163"/>
      <c r="F62" s="104"/>
    </row>
    <row r="63" spans="3:6" x14ac:dyDescent="0.25">
      <c r="C63" s="179"/>
      <c r="D63" s="180"/>
      <c r="E63" s="180"/>
      <c r="F63" s="106"/>
    </row>
    <row r="64" spans="3:6" ht="47.25" customHeight="1" x14ac:dyDescent="0.25">
      <c r="C64" s="178" t="s">
        <v>24</v>
      </c>
      <c r="D64" s="165"/>
      <c r="E64" s="165"/>
      <c r="F64" s="108"/>
    </row>
    <row r="65" spans="3:6" x14ac:dyDescent="0.25">
      <c r="C65" s="160"/>
      <c r="D65" s="161"/>
      <c r="E65" s="161"/>
      <c r="F65" s="102"/>
    </row>
    <row r="66" spans="3:6" x14ac:dyDescent="0.25">
      <c r="C66" s="162"/>
      <c r="D66" s="163"/>
      <c r="E66" s="163"/>
      <c r="F66" s="104"/>
    </row>
    <row r="67" spans="3:6" x14ac:dyDescent="0.25">
      <c r="C67" s="162"/>
      <c r="D67" s="163"/>
      <c r="E67" s="163"/>
      <c r="F67" s="104"/>
    </row>
    <row r="68" spans="3:6" x14ac:dyDescent="0.25">
      <c r="C68" s="162"/>
      <c r="D68" s="163"/>
      <c r="E68" s="163"/>
      <c r="F68" s="104"/>
    </row>
    <row r="69" spans="3:6" x14ac:dyDescent="0.25">
      <c r="C69" s="162"/>
      <c r="D69" s="163"/>
      <c r="E69" s="163"/>
      <c r="F69" s="104"/>
    </row>
    <row r="70" spans="3:6" x14ac:dyDescent="0.25">
      <c r="C70" s="162"/>
      <c r="D70" s="163"/>
      <c r="E70" s="163"/>
      <c r="F70" s="104"/>
    </row>
    <row r="71" spans="3:6" ht="18" x14ac:dyDescent="0.25">
      <c r="C71" s="141" t="s">
        <v>25</v>
      </c>
      <c r="D71" s="142"/>
      <c r="E71" s="142"/>
      <c r="F71" s="143"/>
    </row>
    <row r="72" spans="3:6" ht="41.25" customHeight="1" x14ac:dyDescent="0.25">
      <c r="C72" s="144" t="s">
        <v>26</v>
      </c>
      <c r="D72" s="145"/>
      <c r="E72" s="146"/>
      <c r="F72" s="147"/>
    </row>
    <row r="73" spans="3:6" ht="32.25" customHeight="1" x14ac:dyDescent="0.25">
      <c r="C73" s="73" t="s">
        <v>27</v>
      </c>
      <c r="D73" s="24"/>
      <c r="E73" s="148"/>
      <c r="F73" s="149"/>
    </row>
    <row r="74" spans="3:6" ht="15.75" customHeight="1" x14ac:dyDescent="0.25">
      <c r="C74" s="40" t="s">
        <v>28</v>
      </c>
      <c r="D74" s="24"/>
      <c r="E74" s="148"/>
      <c r="F74" s="149"/>
    </row>
    <row r="75" spans="3:6" ht="15.75" customHeight="1" x14ac:dyDescent="0.25">
      <c r="C75" s="40" t="s">
        <v>29</v>
      </c>
      <c r="D75" s="24"/>
      <c r="E75" s="148"/>
      <c r="F75" s="149"/>
    </row>
    <row r="76" spans="3:6" ht="15.75" customHeight="1" x14ac:dyDescent="0.25">
      <c r="C76" s="40" t="s">
        <v>30</v>
      </c>
      <c r="D76" s="24"/>
      <c r="E76" s="148"/>
      <c r="F76" s="149"/>
    </row>
    <row r="77" spans="3:6" ht="15.75" customHeight="1" x14ac:dyDescent="0.25">
      <c r="C77" s="40" t="s">
        <v>31</v>
      </c>
      <c r="D77" s="24"/>
      <c r="E77" s="148"/>
      <c r="F77" s="149"/>
    </row>
    <row r="78" spans="3:6" ht="15.75" customHeight="1" x14ac:dyDescent="0.25">
      <c r="C78" s="40" t="s">
        <v>32</v>
      </c>
      <c r="D78" s="24"/>
      <c r="E78" s="148"/>
      <c r="F78" s="149"/>
    </row>
    <row r="79" spans="3:6" ht="32.25" customHeight="1" x14ac:dyDescent="0.25">
      <c r="C79" s="74" t="s">
        <v>33</v>
      </c>
      <c r="D79" s="30"/>
      <c r="E79" s="148"/>
      <c r="F79" s="149"/>
    </row>
    <row r="80" spans="3:6" ht="15.75" x14ac:dyDescent="0.25">
      <c r="C80" s="127" t="s">
        <v>34</v>
      </c>
      <c r="D80" s="128"/>
      <c r="E80" s="128"/>
      <c r="F80" s="129"/>
    </row>
    <row r="81" spans="1:6" ht="45.75" customHeight="1" x14ac:dyDescent="0.25">
      <c r="C81" s="150" t="s">
        <v>35</v>
      </c>
      <c r="D81" s="151"/>
      <c r="E81" s="152"/>
      <c r="F81" s="147"/>
    </row>
    <row r="82" spans="1:6" x14ac:dyDescent="0.25">
      <c r="C82" s="40" t="s">
        <v>36</v>
      </c>
      <c r="D82" s="25">
        <f>'AOI1 (Baltimore City)'!D7</f>
        <v>0</v>
      </c>
      <c r="E82" s="153"/>
      <c r="F82" s="149"/>
    </row>
    <row r="83" spans="1:6" x14ac:dyDescent="0.25">
      <c r="C83" s="40" t="s">
        <v>37</v>
      </c>
      <c r="D83" s="25">
        <f>'AOI1 (Central Region)'!D7</f>
        <v>0</v>
      </c>
      <c r="E83" s="153"/>
      <c r="F83" s="149"/>
    </row>
    <row r="84" spans="1:6" x14ac:dyDescent="0.25">
      <c r="C84" s="40" t="s">
        <v>38</v>
      </c>
      <c r="D84" s="25">
        <f>'AOI1 (Eastern Region)'!D7</f>
        <v>0</v>
      </c>
      <c r="E84" s="153"/>
      <c r="F84" s="149"/>
    </row>
    <row r="85" spans="1:6" x14ac:dyDescent="0.25">
      <c r="C85" s="40" t="s">
        <v>39</v>
      </c>
      <c r="D85" s="25">
        <f>'AOI1 (Southern Region)'!D7</f>
        <v>0</v>
      </c>
      <c r="E85" s="153"/>
      <c r="F85" s="149"/>
    </row>
    <row r="86" spans="1:6" x14ac:dyDescent="0.25">
      <c r="C86" s="40" t="s">
        <v>40</v>
      </c>
      <c r="D86" s="25">
        <f>'AOI1 (Western Region)'!D7</f>
        <v>0</v>
      </c>
      <c r="E86" s="153"/>
      <c r="F86" s="149"/>
    </row>
    <row r="87" spans="1:6" x14ac:dyDescent="0.25">
      <c r="C87" s="40" t="s">
        <v>41</v>
      </c>
      <c r="D87" s="25">
        <f>'AOI2 - Solar'!$D$7</f>
        <v>0</v>
      </c>
      <c r="E87" s="153"/>
      <c r="F87" s="149"/>
    </row>
    <row r="88" spans="1:6" x14ac:dyDescent="0.25">
      <c r="C88" s="75" t="s">
        <v>42</v>
      </c>
      <c r="D88" s="76">
        <f>SUM(D82:D87)</f>
        <v>0</v>
      </c>
      <c r="E88" s="153"/>
      <c r="F88" s="149"/>
    </row>
    <row r="89" spans="1:6" ht="33.75" customHeight="1" x14ac:dyDescent="0.25">
      <c r="C89" s="127" t="s">
        <v>43</v>
      </c>
      <c r="D89" s="128"/>
      <c r="E89" s="128"/>
      <c r="F89" s="129"/>
    </row>
    <row r="90" spans="1:6" x14ac:dyDescent="0.25">
      <c r="C90" s="40" t="s">
        <v>44</v>
      </c>
      <c r="D90" s="14"/>
      <c r="E90" s="146"/>
      <c r="F90" s="147"/>
    </row>
    <row r="91" spans="1:6" x14ac:dyDescent="0.25">
      <c r="C91" s="42" t="s">
        <v>45</v>
      </c>
      <c r="D91" s="80"/>
      <c r="E91" s="148"/>
      <c r="F91" s="149"/>
    </row>
    <row r="92" spans="1:6" ht="15.75" x14ac:dyDescent="0.25">
      <c r="A92" s="2"/>
      <c r="B92" s="1" t="s">
        <v>46</v>
      </c>
      <c r="C92" s="127" t="s">
        <v>47</v>
      </c>
      <c r="D92" s="128"/>
      <c r="E92" s="128"/>
      <c r="F92" s="129"/>
    </row>
    <row r="93" spans="1:6" ht="15.75" x14ac:dyDescent="0.25">
      <c r="A93" s="2"/>
      <c r="B93" s="1" t="s">
        <v>46</v>
      </c>
      <c r="C93" s="181" t="s">
        <v>48</v>
      </c>
      <c r="D93" s="182"/>
      <c r="E93" s="152"/>
      <c r="F93" s="147"/>
    </row>
    <row r="94" spans="1:6" ht="45" x14ac:dyDescent="0.25">
      <c r="A94" s="2"/>
      <c r="B94" s="1" t="s">
        <v>46</v>
      </c>
      <c r="C94" s="99" t="s">
        <v>49</v>
      </c>
      <c r="D94" s="26"/>
      <c r="E94" s="153"/>
      <c r="F94" s="149"/>
    </row>
    <row r="95" spans="1:6" x14ac:dyDescent="0.25">
      <c r="A95" s="2"/>
      <c r="B95" s="1" t="s">
        <v>46</v>
      </c>
      <c r="C95" s="99" t="s">
        <v>50</v>
      </c>
      <c r="D95" s="26"/>
      <c r="E95" s="153"/>
      <c r="F95" s="149"/>
    </row>
    <row r="96" spans="1:6" ht="30" x14ac:dyDescent="0.25">
      <c r="A96" s="2"/>
      <c r="B96" s="1"/>
      <c r="C96" s="100" t="s">
        <v>51</v>
      </c>
      <c r="D96" s="26"/>
      <c r="E96" s="153"/>
      <c r="F96" s="149"/>
    </row>
    <row r="97" spans="1:6" ht="61.5" customHeight="1" x14ac:dyDescent="0.25">
      <c r="A97" s="2"/>
      <c r="B97" s="1" t="s">
        <v>46</v>
      </c>
      <c r="C97" s="98" t="s">
        <v>52</v>
      </c>
      <c r="D97" s="26"/>
      <c r="E97" s="153"/>
      <c r="F97" s="149"/>
    </row>
    <row r="98" spans="1:6" ht="45.75" customHeight="1" x14ac:dyDescent="0.25">
      <c r="A98" s="2"/>
      <c r="B98" s="1" t="s">
        <v>46</v>
      </c>
      <c r="C98" s="98" t="s">
        <v>53</v>
      </c>
      <c r="D98" s="26"/>
      <c r="E98" s="153"/>
      <c r="F98" s="149"/>
    </row>
    <row r="99" spans="1:6" ht="30" x14ac:dyDescent="0.25">
      <c r="A99" s="2"/>
      <c r="B99" s="1"/>
      <c r="C99" s="98" t="s">
        <v>54</v>
      </c>
      <c r="D99" s="26"/>
      <c r="E99" s="153"/>
      <c r="F99" s="149"/>
    </row>
    <row r="100" spans="1:6" ht="30" x14ac:dyDescent="0.25">
      <c r="A100" s="2"/>
      <c r="B100" s="1"/>
      <c r="C100" s="98" t="s">
        <v>55</v>
      </c>
      <c r="D100" s="26"/>
      <c r="E100" s="153"/>
      <c r="F100" s="149"/>
    </row>
    <row r="101" spans="1:6" ht="15.75" x14ac:dyDescent="0.25">
      <c r="A101" s="2"/>
      <c r="B101" s="1" t="s">
        <v>46</v>
      </c>
      <c r="C101" s="181" t="s">
        <v>56</v>
      </c>
      <c r="D101" s="183"/>
      <c r="E101" s="153"/>
      <c r="F101" s="149"/>
    </row>
    <row r="102" spans="1:6" ht="30" x14ac:dyDescent="0.25">
      <c r="A102" s="2"/>
      <c r="B102" s="1" t="s">
        <v>46</v>
      </c>
      <c r="C102" s="97" t="s">
        <v>57</v>
      </c>
      <c r="D102" s="24"/>
      <c r="E102" s="153"/>
      <c r="F102" s="149"/>
    </row>
    <row r="103" spans="1:6" ht="15.75" x14ac:dyDescent="0.25">
      <c r="A103" s="3"/>
      <c r="B103" s="20" t="s">
        <v>58</v>
      </c>
      <c r="C103" s="127" t="s">
        <v>56</v>
      </c>
      <c r="D103" s="128"/>
      <c r="E103" s="128"/>
      <c r="F103" s="129"/>
    </row>
    <row r="104" spans="1:6" ht="15" customHeight="1" x14ac:dyDescent="0.25">
      <c r="A104" s="3"/>
      <c r="B104" s="20" t="s">
        <v>58</v>
      </c>
      <c r="C104" s="184" t="s">
        <v>59</v>
      </c>
      <c r="D104" s="185"/>
      <c r="E104" s="185"/>
      <c r="F104" s="186"/>
    </row>
    <row r="105" spans="1:6" ht="17.25" customHeight="1" x14ac:dyDescent="0.25">
      <c r="A105" s="3"/>
      <c r="B105" s="20" t="s">
        <v>58</v>
      </c>
      <c r="C105" s="187" t="s">
        <v>60</v>
      </c>
      <c r="D105" s="188"/>
      <c r="E105" s="188"/>
      <c r="F105" s="189"/>
    </row>
    <row r="106" spans="1:6" x14ac:dyDescent="0.25">
      <c r="A106" s="3"/>
      <c r="B106" s="20" t="s">
        <v>58</v>
      </c>
      <c r="C106" s="187"/>
      <c r="D106" s="188"/>
      <c r="E106" s="188"/>
      <c r="F106" s="189"/>
    </row>
    <row r="107" spans="1:6" x14ac:dyDescent="0.25">
      <c r="A107" s="3"/>
      <c r="B107" s="20" t="s">
        <v>58</v>
      </c>
      <c r="C107" s="187"/>
      <c r="D107" s="188"/>
      <c r="E107" s="188"/>
      <c r="F107" s="189"/>
    </row>
    <row r="108" spans="1:6" ht="15" customHeight="1" x14ac:dyDescent="0.25">
      <c r="A108" s="3"/>
      <c r="B108" s="20" t="s">
        <v>58</v>
      </c>
      <c r="C108" s="187"/>
      <c r="D108" s="188"/>
      <c r="E108" s="188"/>
      <c r="F108" s="189"/>
    </row>
    <row r="109" spans="1:6" x14ac:dyDescent="0.25">
      <c r="A109" s="3"/>
      <c r="B109" s="20" t="s">
        <v>58</v>
      </c>
      <c r="C109" s="187"/>
      <c r="D109" s="188"/>
      <c r="E109" s="188"/>
      <c r="F109" s="189"/>
    </row>
    <row r="110" spans="1:6" x14ac:dyDescent="0.25">
      <c r="A110" s="3"/>
      <c r="B110" s="20" t="s">
        <v>58</v>
      </c>
      <c r="C110" s="187"/>
      <c r="D110" s="188"/>
      <c r="E110" s="188"/>
      <c r="F110" s="189"/>
    </row>
    <row r="111" spans="1:6" x14ac:dyDescent="0.25">
      <c r="A111" s="3"/>
      <c r="B111" s="20" t="s">
        <v>58</v>
      </c>
      <c r="C111" s="187"/>
      <c r="D111" s="188"/>
      <c r="E111" s="188"/>
      <c r="F111" s="189"/>
    </row>
    <row r="112" spans="1:6" x14ac:dyDescent="0.25">
      <c r="A112" s="3"/>
      <c r="B112" s="20" t="s">
        <v>58</v>
      </c>
      <c r="C112" s="187"/>
      <c r="D112" s="188"/>
      <c r="E112" s="188"/>
      <c r="F112" s="189"/>
    </row>
    <row r="113" spans="1:6" x14ac:dyDescent="0.25">
      <c r="A113" s="3"/>
      <c r="B113" s="20" t="s">
        <v>58</v>
      </c>
      <c r="C113" s="187"/>
      <c r="D113" s="188"/>
      <c r="E113" s="188"/>
      <c r="F113" s="189"/>
    </row>
    <row r="114" spans="1:6" ht="15" customHeight="1" x14ac:dyDescent="0.25">
      <c r="A114" s="3"/>
      <c r="B114" s="20" t="s">
        <v>58</v>
      </c>
      <c r="C114" s="187"/>
      <c r="D114" s="188"/>
      <c r="E114" s="188"/>
      <c r="F114" s="189"/>
    </row>
    <row r="115" spans="1:6" x14ac:dyDescent="0.25">
      <c r="A115" s="3"/>
      <c r="B115" s="20" t="s">
        <v>58</v>
      </c>
      <c r="C115" s="187"/>
      <c r="D115" s="188"/>
      <c r="E115" s="188"/>
      <c r="F115" s="189"/>
    </row>
    <row r="116" spans="1:6" x14ac:dyDescent="0.25">
      <c r="A116" s="3"/>
      <c r="B116" s="20" t="s">
        <v>58</v>
      </c>
      <c r="C116" s="187"/>
      <c r="D116" s="188"/>
      <c r="E116" s="188"/>
      <c r="F116" s="189"/>
    </row>
    <row r="117" spans="1:6" ht="15" customHeight="1" x14ac:dyDescent="0.25">
      <c r="A117" s="3"/>
      <c r="B117" s="20" t="s">
        <v>58</v>
      </c>
      <c r="C117" s="190" t="s">
        <v>61</v>
      </c>
      <c r="D117" s="191"/>
      <c r="E117" s="191"/>
      <c r="F117" s="192"/>
    </row>
    <row r="118" spans="1:6" x14ac:dyDescent="0.25">
      <c r="A118" s="3"/>
      <c r="B118" s="20" t="s">
        <v>58</v>
      </c>
      <c r="C118" s="190"/>
      <c r="D118" s="191"/>
      <c r="E118" s="191"/>
      <c r="F118" s="192"/>
    </row>
    <row r="119" spans="1:6" x14ac:dyDescent="0.25">
      <c r="A119" s="3"/>
      <c r="B119" s="20" t="s">
        <v>58</v>
      </c>
      <c r="C119" s="190"/>
      <c r="D119" s="191"/>
      <c r="E119" s="191"/>
      <c r="F119" s="192"/>
    </row>
    <row r="120" spans="1:6" x14ac:dyDescent="0.25">
      <c r="A120" s="3"/>
      <c r="B120" s="20" t="s">
        <v>58</v>
      </c>
      <c r="C120" s="190"/>
      <c r="D120" s="191"/>
      <c r="E120" s="191"/>
      <c r="F120" s="192"/>
    </row>
    <row r="121" spans="1:6" ht="15" customHeight="1" x14ac:dyDescent="0.25">
      <c r="A121" s="3"/>
      <c r="B121" s="20" t="s">
        <v>58</v>
      </c>
      <c r="C121" s="190" t="s">
        <v>62</v>
      </c>
      <c r="D121" s="191"/>
      <c r="E121" s="191"/>
      <c r="F121" s="192"/>
    </row>
    <row r="122" spans="1:6" ht="15" customHeight="1" x14ac:dyDescent="0.25">
      <c r="A122" s="3"/>
      <c r="B122" s="20" t="s">
        <v>58</v>
      </c>
      <c r="C122" s="202" t="s">
        <v>63</v>
      </c>
      <c r="D122" s="203"/>
      <c r="E122" s="203"/>
      <c r="F122" s="204"/>
    </row>
    <row r="123" spans="1:6" x14ac:dyDescent="0.25">
      <c r="A123" s="3"/>
      <c r="B123" s="20" t="s">
        <v>58</v>
      </c>
      <c r="C123" s="205"/>
      <c r="D123" s="206"/>
      <c r="E123" s="206"/>
      <c r="F123" s="207"/>
    </row>
    <row r="124" spans="1:6" ht="33" customHeight="1" x14ac:dyDescent="0.25">
      <c r="A124" s="3"/>
      <c r="B124" s="20" t="s">
        <v>58</v>
      </c>
      <c r="C124" s="77" t="s">
        <v>59</v>
      </c>
      <c r="D124" s="24"/>
      <c r="E124" s="146"/>
      <c r="F124" s="147"/>
    </row>
    <row r="125" spans="1:6" ht="36.75" customHeight="1" x14ac:dyDescent="0.25">
      <c r="A125" s="3"/>
      <c r="B125" s="20" t="s">
        <v>58</v>
      </c>
      <c r="C125" s="77" t="s">
        <v>64</v>
      </c>
      <c r="D125" s="15"/>
      <c r="E125" s="148"/>
      <c r="F125" s="149"/>
    </row>
    <row r="126" spans="1:6" ht="33" customHeight="1" x14ac:dyDescent="0.25">
      <c r="A126" s="3"/>
      <c r="B126" s="20" t="s">
        <v>58</v>
      </c>
      <c r="C126" s="77" t="s">
        <v>65</v>
      </c>
      <c r="D126" s="24"/>
      <c r="E126" s="208"/>
      <c r="F126" s="209"/>
    </row>
    <row r="127" spans="1:6" ht="47.25" customHeight="1" x14ac:dyDescent="0.25">
      <c r="A127" s="3"/>
      <c r="B127" s="20" t="s">
        <v>58</v>
      </c>
      <c r="C127" s="210" t="s">
        <v>66</v>
      </c>
      <c r="D127" s="211"/>
      <c r="E127" s="211"/>
      <c r="F127" s="212"/>
    </row>
    <row r="128" spans="1:6" ht="15" customHeight="1" x14ac:dyDescent="0.25">
      <c r="A128" s="3"/>
      <c r="B128" s="20" t="s">
        <v>58</v>
      </c>
      <c r="C128" s="213"/>
      <c r="D128" s="214"/>
      <c r="E128" s="214"/>
      <c r="F128" s="215"/>
    </row>
    <row r="129" spans="1:6" ht="15" customHeight="1" x14ac:dyDescent="0.25">
      <c r="A129" s="3"/>
      <c r="B129" s="20" t="s">
        <v>58</v>
      </c>
      <c r="C129" s="216"/>
      <c r="D129" s="217"/>
      <c r="E129" s="217"/>
      <c r="F129" s="218"/>
    </row>
    <row r="130" spans="1:6" ht="15" customHeight="1" x14ac:dyDescent="0.25">
      <c r="A130" s="3"/>
      <c r="B130" s="20" t="s">
        <v>58</v>
      </c>
      <c r="C130" s="216"/>
      <c r="D130" s="217"/>
      <c r="E130" s="217"/>
      <c r="F130" s="218"/>
    </row>
    <row r="131" spans="1:6" ht="15" customHeight="1" x14ac:dyDescent="0.25">
      <c r="A131" s="3"/>
      <c r="B131" s="20" t="s">
        <v>58</v>
      </c>
      <c r="C131" s="216"/>
      <c r="D131" s="217"/>
      <c r="E131" s="217"/>
      <c r="F131" s="218"/>
    </row>
    <row r="132" spans="1:6" ht="15" customHeight="1" x14ac:dyDescent="0.25">
      <c r="A132" s="3"/>
      <c r="B132" s="20" t="s">
        <v>58</v>
      </c>
      <c r="C132" s="216"/>
      <c r="D132" s="217"/>
      <c r="E132" s="217"/>
      <c r="F132" s="218"/>
    </row>
    <row r="133" spans="1:6" ht="15" customHeight="1" x14ac:dyDescent="0.25">
      <c r="A133" s="3"/>
      <c r="B133" s="20" t="s">
        <v>58</v>
      </c>
      <c r="C133" s="216"/>
      <c r="D133" s="217"/>
      <c r="E133" s="217"/>
      <c r="F133" s="218"/>
    </row>
    <row r="134" spans="1:6" ht="15" customHeight="1" x14ac:dyDescent="0.25">
      <c r="A134" s="3"/>
      <c r="B134" s="20" t="s">
        <v>58</v>
      </c>
      <c r="C134" s="216"/>
      <c r="D134" s="217"/>
      <c r="E134" s="217"/>
      <c r="F134" s="218"/>
    </row>
    <row r="135" spans="1:6" ht="15" customHeight="1" x14ac:dyDescent="0.25">
      <c r="A135" s="3"/>
      <c r="B135" s="20" t="s">
        <v>58</v>
      </c>
      <c r="C135" s="216"/>
      <c r="D135" s="217"/>
      <c r="E135" s="217"/>
      <c r="F135" s="218"/>
    </row>
    <row r="136" spans="1:6" ht="15" customHeight="1" x14ac:dyDescent="0.25">
      <c r="A136" s="3"/>
      <c r="B136" s="20" t="s">
        <v>58</v>
      </c>
      <c r="C136" s="216"/>
      <c r="D136" s="217"/>
      <c r="E136" s="217"/>
      <c r="F136" s="218"/>
    </row>
    <row r="137" spans="1:6" ht="15" customHeight="1" x14ac:dyDescent="0.25">
      <c r="A137" s="3"/>
      <c r="B137" s="20" t="s">
        <v>58</v>
      </c>
      <c r="C137" s="216"/>
      <c r="D137" s="217"/>
      <c r="E137" s="217"/>
      <c r="F137" s="218"/>
    </row>
    <row r="138" spans="1:6" ht="15.75" customHeight="1" x14ac:dyDescent="0.25">
      <c r="A138" s="3"/>
      <c r="B138" s="20" t="s">
        <v>58</v>
      </c>
      <c r="C138" s="219"/>
      <c r="D138" s="220"/>
      <c r="E138" s="220"/>
      <c r="F138" s="221"/>
    </row>
    <row r="139" spans="1:6" ht="15.75" customHeight="1" x14ac:dyDescent="0.25">
      <c r="A139" s="3"/>
      <c r="B139" s="20" t="s">
        <v>58</v>
      </c>
      <c r="C139" s="240" t="s">
        <v>67</v>
      </c>
      <c r="D139" s="241"/>
      <c r="E139" s="241"/>
      <c r="F139" s="242"/>
    </row>
    <row r="140" spans="1:6" ht="22.5" customHeight="1" x14ac:dyDescent="0.25">
      <c r="A140" s="10"/>
      <c r="B140" s="20" t="s">
        <v>68</v>
      </c>
      <c r="C140" s="127" t="s">
        <v>69</v>
      </c>
      <c r="D140" s="128"/>
      <c r="E140" s="128"/>
      <c r="F140" s="129"/>
    </row>
    <row r="141" spans="1:6" s="1" customFormat="1" ht="18.75" customHeight="1" x14ac:dyDescent="0.25">
      <c r="A141" s="10"/>
      <c r="B141" s="20" t="s">
        <v>68</v>
      </c>
      <c r="C141" s="193" t="s">
        <v>70</v>
      </c>
      <c r="D141" s="194"/>
      <c r="E141" s="194"/>
      <c r="F141" s="195"/>
    </row>
    <row r="142" spans="1:6" s="1" customFormat="1" ht="70.5" customHeight="1" x14ac:dyDescent="0.25">
      <c r="A142" s="10"/>
      <c r="B142" s="20" t="s">
        <v>68</v>
      </c>
      <c r="C142" s="196" t="s">
        <v>306</v>
      </c>
      <c r="D142" s="197"/>
      <c r="E142" s="197"/>
      <c r="F142" s="198"/>
    </row>
    <row r="143" spans="1:6" s="1" customFormat="1" ht="24" customHeight="1" x14ac:dyDescent="0.25">
      <c r="A143" s="10"/>
      <c r="B143" s="20" t="s">
        <v>68</v>
      </c>
      <c r="C143" s="199" t="s">
        <v>71</v>
      </c>
      <c r="D143" s="200"/>
      <c r="E143" s="200"/>
      <c r="F143" s="201"/>
    </row>
    <row r="144" spans="1:6" s="1" customFormat="1" ht="24" customHeight="1" x14ac:dyDescent="0.25">
      <c r="A144" s="10"/>
      <c r="B144" s="20" t="s">
        <v>68</v>
      </c>
      <c r="C144" s="199" t="s">
        <v>72</v>
      </c>
      <c r="D144" s="200"/>
      <c r="E144" s="200"/>
      <c r="F144" s="201"/>
    </row>
    <row r="145" spans="1:6" s="1" customFormat="1" ht="24" customHeight="1" x14ac:dyDescent="0.25">
      <c r="A145" s="10"/>
      <c r="B145" s="20" t="s">
        <v>68</v>
      </c>
      <c r="C145" s="199" t="s">
        <v>73</v>
      </c>
      <c r="D145" s="200"/>
      <c r="E145" s="200"/>
      <c r="F145" s="201"/>
    </row>
    <row r="146" spans="1:6" s="1" customFormat="1" ht="40.5" customHeight="1" x14ac:dyDescent="0.25">
      <c r="A146" s="10"/>
      <c r="B146" s="20" t="s">
        <v>68</v>
      </c>
      <c r="C146" s="199" t="s">
        <v>74</v>
      </c>
      <c r="D146" s="200"/>
      <c r="E146" s="200"/>
      <c r="F146" s="201"/>
    </row>
    <row r="147" spans="1:6" s="1" customFormat="1" ht="52.5" customHeight="1" x14ac:dyDescent="0.25">
      <c r="A147" s="10"/>
      <c r="B147" s="20" t="s">
        <v>68</v>
      </c>
      <c r="C147" s="199" t="s">
        <v>75</v>
      </c>
      <c r="D147" s="200"/>
      <c r="E147" s="200"/>
      <c r="F147" s="201"/>
    </row>
    <row r="148" spans="1:6" s="1" customFormat="1" ht="38.25" customHeight="1" x14ac:dyDescent="0.25">
      <c r="A148" s="10"/>
      <c r="B148" s="20" t="s">
        <v>68</v>
      </c>
      <c r="C148" s="199" t="s">
        <v>76</v>
      </c>
      <c r="D148" s="200"/>
      <c r="E148" s="200"/>
      <c r="F148" s="201"/>
    </row>
    <row r="149" spans="1:6" s="1" customFormat="1" ht="70.5" customHeight="1" x14ac:dyDescent="0.25">
      <c r="A149" s="10"/>
      <c r="B149" s="20" t="s">
        <v>68</v>
      </c>
      <c r="C149" s="199" t="s">
        <v>77</v>
      </c>
      <c r="D149" s="200"/>
      <c r="E149" s="200"/>
      <c r="F149" s="201"/>
    </row>
    <row r="150" spans="1:6" s="1" customFormat="1" ht="26.25" customHeight="1" x14ac:dyDescent="0.25">
      <c r="A150" s="10"/>
      <c r="B150" s="20" t="s">
        <v>68</v>
      </c>
      <c r="C150" s="199" t="s">
        <v>78</v>
      </c>
      <c r="D150" s="200"/>
      <c r="E150" s="200"/>
      <c r="F150" s="201"/>
    </row>
    <row r="151" spans="1:6" s="1" customFormat="1" ht="26.25" customHeight="1" x14ac:dyDescent="0.25">
      <c r="A151" s="10"/>
      <c r="B151" s="20" t="s">
        <v>68</v>
      </c>
      <c r="C151" s="199" t="s">
        <v>79</v>
      </c>
      <c r="D151" s="200"/>
      <c r="E151" s="200"/>
      <c r="F151" s="201"/>
    </row>
    <row r="152" spans="1:6" s="1" customFormat="1" ht="26.25" customHeight="1" x14ac:dyDescent="0.25">
      <c r="A152" s="10"/>
      <c r="B152" s="20" t="s">
        <v>68</v>
      </c>
      <c r="C152" s="199" t="s">
        <v>80</v>
      </c>
      <c r="D152" s="200"/>
      <c r="E152" s="200"/>
      <c r="F152" s="201"/>
    </row>
    <row r="153" spans="1:6" s="1" customFormat="1" ht="36.75" customHeight="1" x14ac:dyDescent="0.25">
      <c r="A153" s="10"/>
      <c r="B153" s="20" t="s">
        <v>68</v>
      </c>
      <c r="C153" s="199" t="s">
        <v>81</v>
      </c>
      <c r="D153" s="200"/>
      <c r="E153" s="200"/>
      <c r="F153" s="201"/>
    </row>
    <row r="154" spans="1:6" s="1" customFormat="1" ht="26.25" customHeight="1" x14ac:dyDescent="0.25">
      <c r="A154" s="10"/>
      <c r="B154" s="20" t="s">
        <v>68</v>
      </c>
      <c r="C154" s="225" t="s">
        <v>82</v>
      </c>
      <c r="D154" s="226"/>
      <c r="E154" s="226"/>
      <c r="F154" s="227"/>
    </row>
    <row r="155" spans="1:6" s="1" customFormat="1" ht="20.25" customHeight="1" x14ac:dyDescent="0.25">
      <c r="A155" s="10"/>
      <c r="B155" s="20" t="s">
        <v>68</v>
      </c>
      <c r="C155" s="164" t="s">
        <v>83</v>
      </c>
      <c r="D155" s="165"/>
      <c r="E155" s="165"/>
      <c r="F155" s="108"/>
    </row>
    <row r="156" spans="1:6" s="1" customFormat="1" x14ac:dyDescent="0.25">
      <c r="A156" s="10"/>
      <c r="B156" s="20" t="s">
        <v>68</v>
      </c>
      <c r="C156" s="228"/>
      <c r="D156" s="229"/>
      <c r="E156" s="229"/>
      <c r="F156" s="230"/>
    </row>
    <row r="157" spans="1:6" s="1" customFormat="1" x14ac:dyDescent="0.25">
      <c r="A157" s="10"/>
      <c r="B157" s="20" t="s">
        <v>68</v>
      </c>
      <c r="C157" s="164" t="s">
        <v>84</v>
      </c>
      <c r="D157" s="165"/>
      <c r="E157" s="165"/>
      <c r="F157" s="108"/>
    </row>
    <row r="158" spans="1:6" s="1" customFormat="1" x14ac:dyDescent="0.25">
      <c r="A158" s="10"/>
      <c r="B158" s="20" t="s">
        <v>68</v>
      </c>
      <c r="C158" s="228"/>
      <c r="D158" s="229"/>
      <c r="E158" s="229"/>
      <c r="F158" s="230"/>
    </row>
    <row r="159" spans="1:6" s="1" customFormat="1" x14ac:dyDescent="0.25">
      <c r="A159" s="10"/>
      <c r="B159" s="20" t="s">
        <v>68</v>
      </c>
      <c r="C159" s="164" t="s">
        <v>85</v>
      </c>
      <c r="D159" s="165"/>
      <c r="E159" s="165"/>
      <c r="F159" s="108"/>
    </row>
    <row r="160" spans="1:6" s="1" customFormat="1" x14ac:dyDescent="0.25">
      <c r="A160" s="10"/>
      <c r="B160" s="20" t="s">
        <v>68</v>
      </c>
      <c r="C160" s="228"/>
      <c r="D160" s="229"/>
      <c r="E160" s="229"/>
      <c r="F160" s="230"/>
    </row>
    <row r="161" spans="1:6" s="1" customFormat="1" x14ac:dyDescent="0.25">
      <c r="A161" s="10"/>
      <c r="B161" s="20" t="s">
        <v>68</v>
      </c>
      <c r="C161" s="164" t="s">
        <v>86</v>
      </c>
      <c r="D161" s="165"/>
      <c r="E161" s="165"/>
      <c r="F161" s="108"/>
    </row>
    <row r="162" spans="1:6" s="1" customFormat="1" x14ac:dyDescent="0.25">
      <c r="A162" s="10"/>
      <c r="B162" s="20" t="s">
        <v>68</v>
      </c>
      <c r="C162" s="222"/>
      <c r="D162" s="223"/>
      <c r="E162" s="223"/>
      <c r="F162" s="224"/>
    </row>
  </sheetData>
  <sheetProtection algorithmName="SHA-512" hashValue="Xbj1gwlVYFzhHIbG1WsvH1JqroyHmds6CeNz+W9LjEIDBkZ+YvvyQLzrZQPuJ+GEgnKl+xk5EctqbSLmH+VInQ==" saltValue="0uhe0eKoDiyyQvU0cVvGFw==" spinCount="100000" sheet="1" objects="1" scenarios="1" formatRows="0"/>
  <protectedRanges>
    <protectedRange sqref="D6:D11 E7:F7 E9:F10 E12:F14 E16:F18 E20:F22 E24:F26 D16:D17 C28:F41 D43 E44:F55 C57:F57 C59:F63 C65:F70 D73:D79 D90:D91 D94:D100 D124:D126 C128:F138 C156:F156 C158:F158 C160:F160 C162:F162 D102" name="Range1"/>
  </protectedRanges>
  <mergeCells count="78">
    <mergeCell ref="C2:F2"/>
    <mergeCell ref="C3:F3"/>
    <mergeCell ref="C4:F4"/>
    <mergeCell ref="C159:F159"/>
    <mergeCell ref="C160:F160"/>
    <mergeCell ref="C149:F149"/>
    <mergeCell ref="C150:F150"/>
    <mergeCell ref="C151:F151"/>
    <mergeCell ref="C152:F152"/>
    <mergeCell ref="C153:F153"/>
    <mergeCell ref="C144:F144"/>
    <mergeCell ref="C145:F145"/>
    <mergeCell ref="C146:F146"/>
    <mergeCell ref="C147:F147"/>
    <mergeCell ref="C148:F148"/>
    <mergeCell ref="C139:F139"/>
    <mergeCell ref="C161:F161"/>
    <mergeCell ref="C162:F162"/>
    <mergeCell ref="C154:F154"/>
    <mergeCell ref="C155:F155"/>
    <mergeCell ref="C156:F156"/>
    <mergeCell ref="C157:F157"/>
    <mergeCell ref="C158:F158"/>
    <mergeCell ref="C140:F140"/>
    <mergeCell ref="C141:F141"/>
    <mergeCell ref="C142:F142"/>
    <mergeCell ref="C143:F143"/>
    <mergeCell ref="C122:F122"/>
    <mergeCell ref="C123:F123"/>
    <mergeCell ref="E124:F126"/>
    <mergeCell ref="C127:F127"/>
    <mergeCell ref="C128:F138"/>
    <mergeCell ref="C103:F103"/>
    <mergeCell ref="C104:F104"/>
    <mergeCell ref="C105:F116"/>
    <mergeCell ref="C117:F120"/>
    <mergeCell ref="C121:F121"/>
    <mergeCell ref="C92:F92"/>
    <mergeCell ref="C93:D93"/>
    <mergeCell ref="C101:D101"/>
    <mergeCell ref="E90:F91"/>
    <mergeCell ref="E93:F102"/>
    <mergeCell ref="C65:F70"/>
    <mergeCell ref="C27:F27"/>
    <mergeCell ref="C28:F41"/>
    <mergeCell ref="C42:F42"/>
    <mergeCell ref="E43:F43"/>
    <mergeCell ref="C44:D55"/>
    <mergeCell ref="E44:F55"/>
    <mergeCell ref="C56:F56"/>
    <mergeCell ref="C57:F57"/>
    <mergeCell ref="C58:F58"/>
    <mergeCell ref="C59:F63"/>
    <mergeCell ref="C64:F64"/>
    <mergeCell ref="C89:F89"/>
    <mergeCell ref="C5:F5"/>
    <mergeCell ref="E6:F6"/>
    <mergeCell ref="E7:F7"/>
    <mergeCell ref="E8:F8"/>
    <mergeCell ref="E9:F10"/>
    <mergeCell ref="C10:C11"/>
    <mergeCell ref="D10:D11"/>
    <mergeCell ref="E11:F11"/>
    <mergeCell ref="C71:F71"/>
    <mergeCell ref="C72:D72"/>
    <mergeCell ref="E72:F79"/>
    <mergeCell ref="C80:F80"/>
    <mergeCell ref="C81:D81"/>
    <mergeCell ref="E81:F88"/>
    <mergeCell ref="C12:D15"/>
    <mergeCell ref="E12:F14"/>
    <mergeCell ref="E15:F15"/>
    <mergeCell ref="E16:F18"/>
    <mergeCell ref="C18:D26"/>
    <mergeCell ref="E19:F19"/>
    <mergeCell ref="E20:F22"/>
    <mergeCell ref="E23:F23"/>
    <mergeCell ref="E24:F26"/>
  </mergeCells>
  <dataValidations count="1">
    <dataValidation type="list" allowBlank="1" showInputMessage="1" showErrorMessage="1" sqref="D43 D10 D73:D79 D102 D124 D126 D71 D94:D100" xr:uid="{F531CF19-8B89-47D1-9E76-3313EE1D2ADB}">
      <formula1>YesNo</formula1>
    </dataValidation>
  </dataValidations>
  <hyperlinks>
    <hyperlink ref="C12:D15" r:id="rId1" display="Note on US Congressional District &amp; MD Legislative District. _x000a_Website: mdelect.net_x000a_Enter address and click “Find.”  Your U.S. Congressional district will be shown on the left side of the screen as “U.S. Representative (Maryland District #).” Your Maryland Legislative district will be shown on the left side of the screen as “State Senator (District #).” Do not include any letters in these numbers (E.g. “1A” should be listed as “01.”)" xr:uid="{1E68652B-6951-4B03-AE45-CD5705CB6A7E}"/>
    <hyperlink ref="C96" r:id="rId2" xr:uid="{653A70C0-F3FE-46D3-9B60-0C17914D9BFE}"/>
    <hyperlink ref="C102" r:id="rId3" xr:uid="{127F125E-302B-442A-B763-A8C70B7E10B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A316F-F03F-4108-A061-1FE94AA8D9EF}">
  <sheetPr>
    <tabColor rgb="FF92D050"/>
  </sheetPr>
  <dimension ref="A2:F425"/>
  <sheetViews>
    <sheetView workbookViewId="0">
      <selection activeCell="D7" sqref="D7"/>
    </sheetView>
  </sheetViews>
  <sheetFormatPr defaultRowHeight="15" x14ac:dyDescent="0.25"/>
  <cols>
    <col min="2" max="2" width="0" hidden="1" customWidth="1"/>
    <col min="3" max="3" width="50.5703125" customWidth="1"/>
    <col min="4" max="4" width="24.42578125" customWidth="1"/>
    <col min="5" max="6" width="65" customWidth="1"/>
  </cols>
  <sheetData>
    <row r="2" spans="3:6" x14ac:dyDescent="0.25">
      <c r="C2" s="231" t="s">
        <v>0</v>
      </c>
      <c r="D2" s="232"/>
      <c r="E2" s="232"/>
      <c r="F2" s="233"/>
    </row>
    <row r="3" spans="3:6" x14ac:dyDescent="0.25">
      <c r="C3" s="234" t="s">
        <v>1</v>
      </c>
      <c r="D3" s="235"/>
      <c r="E3" s="235"/>
      <c r="F3" s="236"/>
    </row>
    <row r="4" spans="3:6" x14ac:dyDescent="0.25">
      <c r="C4" s="237" t="s">
        <v>2</v>
      </c>
      <c r="D4" s="238"/>
      <c r="E4" s="238"/>
      <c r="F4" s="239"/>
    </row>
    <row r="5" spans="3:6" ht="15.75" x14ac:dyDescent="0.25">
      <c r="C5" s="127" t="s">
        <v>34</v>
      </c>
      <c r="D5" s="128"/>
      <c r="E5" s="128"/>
      <c r="F5" s="129"/>
    </row>
    <row r="6" spans="3:6" ht="15.75" x14ac:dyDescent="0.25">
      <c r="C6" s="275" t="s">
        <v>87</v>
      </c>
      <c r="D6" s="151"/>
      <c r="E6" s="152"/>
      <c r="F6" s="147"/>
    </row>
    <row r="7" spans="3:6" x14ac:dyDescent="0.25">
      <c r="C7" s="55" t="s">
        <v>88</v>
      </c>
      <c r="D7" s="78"/>
      <c r="E7" s="276"/>
      <c r="F7" s="277"/>
    </row>
    <row r="8" spans="3:6" ht="35.25" customHeight="1" x14ac:dyDescent="0.25">
      <c r="C8" s="284" t="s">
        <v>89</v>
      </c>
      <c r="D8" s="131"/>
      <c r="E8" s="131"/>
      <c r="F8" s="132"/>
    </row>
    <row r="9" spans="3:6" ht="30.75" customHeight="1" x14ac:dyDescent="0.25">
      <c r="C9" s="181" t="s">
        <v>90</v>
      </c>
      <c r="D9" s="285"/>
      <c r="E9" s="107" t="s">
        <v>91</v>
      </c>
      <c r="F9" s="108"/>
    </row>
    <row r="10" spans="3:6" x14ac:dyDescent="0.25">
      <c r="C10" s="42" t="s">
        <v>92</v>
      </c>
      <c r="D10" s="30"/>
      <c r="E10" s="161"/>
      <c r="F10" s="102"/>
    </row>
    <row r="11" spans="3:6" x14ac:dyDescent="0.25">
      <c r="C11" s="309"/>
      <c r="D11" s="310"/>
      <c r="E11" s="163"/>
      <c r="F11" s="104"/>
    </row>
    <row r="12" spans="3:6" x14ac:dyDescent="0.25">
      <c r="C12" s="311"/>
      <c r="D12" s="312"/>
      <c r="E12" s="163"/>
      <c r="F12" s="104"/>
    </row>
    <row r="13" spans="3:6" x14ac:dyDescent="0.25">
      <c r="C13" s="311"/>
      <c r="D13" s="312"/>
      <c r="E13" s="163"/>
      <c r="F13" s="104"/>
    </row>
    <row r="14" spans="3:6" x14ac:dyDescent="0.25">
      <c r="C14" s="311"/>
      <c r="D14" s="312"/>
      <c r="E14" s="163"/>
      <c r="F14" s="104"/>
    </row>
    <row r="15" spans="3:6" x14ac:dyDescent="0.25">
      <c r="C15" s="311"/>
      <c r="D15" s="312"/>
      <c r="E15" s="163"/>
      <c r="F15" s="104"/>
    </row>
    <row r="16" spans="3:6" x14ac:dyDescent="0.25">
      <c r="C16" s="311"/>
      <c r="D16" s="312"/>
      <c r="E16" s="163"/>
      <c r="F16" s="104"/>
    </row>
    <row r="17" spans="3:6" x14ac:dyDescent="0.25">
      <c r="C17" s="311"/>
      <c r="D17" s="312"/>
      <c r="E17" s="163"/>
      <c r="F17" s="104"/>
    </row>
    <row r="18" spans="3:6" x14ac:dyDescent="0.25">
      <c r="C18" s="311"/>
      <c r="D18" s="312"/>
      <c r="E18" s="163"/>
      <c r="F18" s="104"/>
    </row>
    <row r="19" spans="3:6" x14ac:dyDescent="0.25">
      <c r="C19" s="311"/>
      <c r="D19" s="312"/>
      <c r="E19" s="163"/>
      <c r="F19" s="104"/>
    </row>
    <row r="20" spans="3:6" x14ac:dyDescent="0.25">
      <c r="C20" s="313"/>
      <c r="D20" s="314"/>
      <c r="E20" s="271"/>
      <c r="F20" s="254"/>
    </row>
    <row r="21" spans="3:6" ht="18" x14ac:dyDescent="0.25">
      <c r="C21" s="278" t="s">
        <v>93</v>
      </c>
      <c r="D21" s="279"/>
      <c r="E21" s="279"/>
      <c r="F21" s="280"/>
    </row>
    <row r="22" spans="3:6" ht="26.25" x14ac:dyDescent="0.25">
      <c r="C22" s="281" t="s">
        <v>94</v>
      </c>
      <c r="D22" s="282"/>
      <c r="E22" s="282"/>
      <c r="F22" s="283"/>
    </row>
    <row r="23" spans="3:6" ht="48" customHeight="1" x14ac:dyDescent="0.25">
      <c r="C23" s="178" t="s">
        <v>95</v>
      </c>
      <c r="D23" s="165"/>
      <c r="E23" s="165"/>
      <c r="F23" s="108"/>
    </row>
    <row r="24" spans="3:6" x14ac:dyDescent="0.25">
      <c r="C24" s="160"/>
      <c r="D24" s="161"/>
      <c r="E24" s="161"/>
      <c r="F24" s="102"/>
    </row>
    <row r="25" spans="3:6" x14ac:dyDescent="0.25">
      <c r="C25" s="162"/>
      <c r="D25" s="163"/>
      <c r="E25" s="163"/>
      <c r="F25" s="104"/>
    </row>
    <row r="26" spans="3:6" x14ac:dyDescent="0.25">
      <c r="C26" s="162"/>
      <c r="D26" s="163"/>
      <c r="E26" s="163"/>
      <c r="F26" s="104"/>
    </row>
    <row r="27" spans="3:6" x14ac:dyDescent="0.25">
      <c r="C27" s="162"/>
      <c r="D27" s="163"/>
      <c r="E27" s="163"/>
      <c r="F27" s="104"/>
    </row>
    <row r="28" spans="3:6" x14ac:dyDescent="0.25">
      <c r="C28" s="162"/>
      <c r="D28" s="163"/>
      <c r="E28" s="163"/>
      <c r="F28" s="104"/>
    </row>
    <row r="29" spans="3:6" x14ac:dyDescent="0.25">
      <c r="C29" s="162"/>
      <c r="D29" s="163"/>
      <c r="E29" s="163"/>
      <c r="F29" s="104"/>
    </row>
    <row r="30" spans="3:6" x14ac:dyDescent="0.25">
      <c r="C30" s="162"/>
      <c r="D30" s="163"/>
      <c r="E30" s="163"/>
      <c r="F30" s="104"/>
    </row>
    <row r="31" spans="3:6" x14ac:dyDescent="0.25">
      <c r="C31" s="162"/>
      <c r="D31" s="163"/>
      <c r="E31" s="163"/>
      <c r="F31" s="104"/>
    </row>
    <row r="32" spans="3:6" x14ac:dyDescent="0.25">
      <c r="C32" s="162"/>
      <c r="D32" s="163"/>
      <c r="E32" s="163"/>
      <c r="F32" s="104"/>
    </row>
    <row r="33" spans="3:6" x14ac:dyDescent="0.25">
      <c r="C33" s="162"/>
      <c r="D33" s="163"/>
      <c r="E33" s="163"/>
      <c r="F33" s="104"/>
    </row>
    <row r="34" spans="3:6" x14ac:dyDescent="0.25">
      <c r="C34" s="162"/>
      <c r="D34" s="163"/>
      <c r="E34" s="163"/>
      <c r="F34" s="104"/>
    </row>
    <row r="35" spans="3:6" x14ac:dyDescent="0.25">
      <c r="C35" s="162"/>
      <c r="D35" s="163"/>
      <c r="E35" s="163"/>
      <c r="F35" s="104"/>
    </row>
    <row r="36" spans="3:6" x14ac:dyDescent="0.25">
      <c r="C36" s="162"/>
      <c r="D36" s="163"/>
      <c r="E36" s="163"/>
      <c r="F36" s="104"/>
    </row>
    <row r="37" spans="3:6" x14ac:dyDescent="0.25">
      <c r="C37" s="162"/>
      <c r="D37" s="163"/>
      <c r="E37" s="163"/>
      <c r="F37" s="104"/>
    </row>
    <row r="38" spans="3:6" x14ac:dyDescent="0.25">
      <c r="C38" s="162"/>
      <c r="D38" s="163"/>
      <c r="E38" s="163"/>
      <c r="F38" s="104"/>
    </row>
    <row r="39" spans="3:6" x14ac:dyDescent="0.25">
      <c r="C39" s="162"/>
      <c r="D39" s="163"/>
      <c r="E39" s="163"/>
      <c r="F39" s="104"/>
    </row>
    <row r="40" spans="3:6" x14ac:dyDescent="0.25">
      <c r="C40" s="162"/>
      <c r="D40" s="163"/>
      <c r="E40" s="163"/>
      <c r="F40" s="104"/>
    </row>
    <row r="41" spans="3:6" x14ac:dyDescent="0.25">
      <c r="C41" s="162"/>
      <c r="D41" s="163"/>
      <c r="E41" s="163"/>
      <c r="F41" s="104"/>
    </row>
    <row r="42" spans="3:6" x14ac:dyDescent="0.25">
      <c r="C42" s="162"/>
      <c r="D42" s="163"/>
      <c r="E42" s="163"/>
      <c r="F42" s="104"/>
    </row>
    <row r="43" spans="3:6" x14ac:dyDescent="0.25">
      <c r="C43" s="162"/>
      <c r="D43" s="163"/>
      <c r="E43" s="163"/>
      <c r="F43" s="104"/>
    </row>
    <row r="44" spans="3:6" x14ac:dyDescent="0.25">
      <c r="C44" s="162"/>
      <c r="D44" s="163"/>
      <c r="E44" s="163"/>
      <c r="F44" s="104"/>
    </row>
    <row r="45" spans="3:6" x14ac:dyDescent="0.25">
      <c r="C45" s="162"/>
      <c r="D45" s="163"/>
      <c r="E45" s="163"/>
      <c r="F45" s="104"/>
    </row>
    <row r="46" spans="3:6" x14ac:dyDescent="0.25">
      <c r="C46" s="162"/>
      <c r="D46" s="163"/>
      <c r="E46" s="163"/>
      <c r="F46" s="104"/>
    </row>
    <row r="47" spans="3:6" x14ac:dyDescent="0.25">
      <c r="C47" s="162"/>
      <c r="D47" s="163"/>
      <c r="E47" s="163"/>
      <c r="F47" s="104"/>
    </row>
    <row r="48" spans="3:6" x14ac:dyDescent="0.25">
      <c r="C48" s="162"/>
      <c r="D48" s="163"/>
      <c r="E48" s="163"/>
      <c r="F48" s="104"/>
    </row>
    <row r="49" spans="3:6" x14ac:dyDescent="0.25">
      <c r="C49" s="162"/>
      <c r="D49" s="163"/>
      <c r="E49" s="163"/>
      <c r="F49" s="104"/>
    </row>
    <row r="50" spans="3:6" x14ac:dyDescent="0.25">
      <c r="C50" s="162"/>
      <c r="D50" s="163"/>
      <c r="E50" s="163"/>
      <c r="F50" s="104"/>
    </row>
    <row r="51" spans="3:6" x14ac:dyDescent="0.25">
      <c r="C51" s="162"/>
      <c r="D51" s="163"/>
      <c r="E51" s="163"/>
      <c r="F51" s="104"/>
    </row>
    <row r="52" spans="3:6" x14ac:dyDescent="0.25">
      <c r="C52" s="162"/>
      <c r="D52" s="163"/>
      <c r="E52" s="163"/>
      <c r="F52" s="104"/>
    </row>
    <row r="53" spans="3:6" x14ac:dyDescent="0.25">
      <c r="C53" s="162"/>
      <c r="D53" s="163"/>
      <c r="E53" s="163"/>
      <c r="F53" s="104"/>
    </row>
    <row r="54" spans="3:6" x14ac:dyDescent="0.25">
      <c r="C54" s="162"/>
      <c r="D54" s="163"/>
      <c r="E54" s="163"/>
      <c r="F54" s="104"/>
    </row>
    <row r="55" spans="3:6" x14ac:dyDescent="0.25">
      <c r="C55" s="162"/>
      <c r="D55" s="163"/>
      <c r="E55" s="163"/>
      <c r="F55" s="104"/>
    </row>
    <row r="56" spans="3:6" x14ac:dyDescent="0.25">
      <c r="C56" s="162"/>
      <c r="D56" s="163"/>
      <c r="E56" s="163"/>
      <c r="F56" s="104"/>
    </row>
    <row r="57" spans="3:6" x14ac:dyDescent="0.25">
      <c r="C57" s="162"/>
      <c r="D57" s="163"/>
      <c r="E57" s="163"/>
      <c r="F57" s="104"/>
    </row>
    <row r="58" spans="3:6" x14ac:dyDescent="0.25">
      <c r="C58" s="162"/>
      <c r="D58" s="163"/>
      <c r="E58" s="163"/>
      <c r="F58" s="104"/>
    </row>
    <row r="59" spans="3:6" x14ac:dyDescent="0.25">
      <c r="C59" s="162"/>
      <c r="D59" s="163"/>
      <c r="E59" s="163"/>
      <c r="F59" s="104"/>
    </row>
    <row r="60" spans="3:6" x14ac:dyDescent="0.25">
      <c r="C60" s="162"/>
      <c r="D60" s="163"/>
      <c r="E60" s="163"/>
      <c r="F60" s="104"/>
    </row>
    <row r="61" spans="3:6" x14ac:dyDescent="0.25">
      <c r="C61" s="162"/>
      <c r="D61" s="163"/>
      <c r="E61" s="163"/>
      <c r="F61" s="104"/>
    </row>
    <row r="62" spans="3:6" x14ac:dyDescent="0.25">
      <c r="C62" s="162"/>
      <c r="D62" s="163"/>
      <c r="E62" s="163"/>
      <c r="F62" s="104"/>
    </row>
    <row r="63" spans="3:6" x14ac:dyDescent="0.25">
      <c r="C63" s="162"/>
      <c r="D63" s="163"/>
      <c r="E63" s="163"/>
      <c r="F63" s="104"/>
    </row>
    <row r="64" spans="3:6" x14ac:dyDescent="0.25">
      <c r="C64" s="162"/>
      <c r="D64" s="163"/>
      <c r="E64" s="163"/>
      <c r="F64" s="104"/>
    </row>
    <row r="65" spans="3:6" x14ac:dyDescent="0.25">
      <c r="C65" s="162"/>
      <c r="D65" s="163"/>
      <c r="E65" s="163"/>
      <c r="F65" s="104"/>
    </row>
    <row r="66" spans="3:6" x14ac:dyDescent="0.25">
      <c r="C66" s="162"/>
      <c r="D66" s="163"/>
      <c r="E66" s="163"/>
      <c r="F66" s="104"/>
    </row>
    <row r="67" spans="3:6" x14ac:dyDescent="0.25">
      <c r="C67" s="162"/>
      <c r="D67" s="163"/>
      <c r="E67" s="163"/>
      <c r="F67" s="104"/>
    </row>
    <row r="68" spans="3:6" x14ac:dyDescent="0.25">
      <c r="C68" s="162"/>
      <c r="D68" s="163"/>
      <c r="E68" s="163"/>
      <c r="F68" s="104"/>
    </row>
    <row r="69" spans="3:6" x14ac:dyDescent="0.25">
      <c r="C69" s="162"/>
      <c r="D69" s="163"/>
      <c r="E69" s="163"/>
      <c r="F69" s="104"/>
    </row>
    <row r="70" spans="3:6" x14ac:dyDescent="0.25">
      <c r="C70" s="162"/>
      <c r="D70" s="163"/>
      <c r="E70" s="163"/>
      <c r="F70" s="104"/>
    </row>
    <row r="71" spans="3:6" x14ac:dyDescent="0.25">
      <c r="C71" s="162"/>
      <c r="D71" s="163"/>
      <c r="E71" s="163"/>
      <c r="F71" s="104"/>
    </row>
    <row r="72" spans="3:6" x14ac:dyDescent="0.25">
      <c r="C72" s="162"/>
      <c r="D72" s="163"/>
      <c r="E72" s="163"/>
      <c r="F72" s="104"/>
    </row>
    <row r="73" spans="3:6" x14ac:dyDescent="0.25">
      <c r="C73" s="162"/>
      <c r="D73" s="163"/>
      <c r="E73" s="163"/>
      <c r="F73" s="104"/>
    </row>
    <row r="74" spans="3:6" x14ac:dyDescent="0.25">
      <c r="C74" s="162"/>
      <c r="D74" s="163"/>
      <c r="E74" s="163"/>
      <c r="F74" s="104"/>
    </row>
    <row r="75" spans="3:6" x14ac:dyDescent="0.25">
      <c r="C75" s="162"/>
      <c r="D75" s="163"/>
      <c r="E75" s="163"/>
      <c r="F75" s="104"/>
    </row>
    <row r="76" spans="3:6" x14ac:dyDescent="0.25">
      <c r="C76" s="162"/>
      <c r="D76" s="163"/>
      <c r="E76" s="163"/>
      <c r="F76" s="104"/>
    </row>
    <row r="77" spans="3:6" x14ac:dyDescent="0.25">
      <c r="C77" s="162"/>
      <c r="D77" s="163"/>
      <c r="E77" s="163"/>
      <c r="F77" s="104"/>
    </row>
    <row r="78" spans="3:6" x14ac:dyDescent="0.25">
      <c r="C78" s="162"/>
      <c r="D78" s="163"/>
      <c r="E78" s="163"/>
      <c r="F78" s="104"/>
    </row>
    <row r="79" spans="3:6" x14ac:dyDescent="0.25">
      <c r="C79" s="162"/>
      <c r="D79" s="163"/>
      <c r="E79" s="163"/>
      <c r="F79" s="104"/>
    </row>
    <row r="80" spans="3:6" x14ac:dyDescent="0.25">
      <c r="C80" s="162"/>
      <c r="D80" s="163"/>
      <c r="E80" s="163"/>
      <c r="F80" s="104"/>
    </row>
    <row r="81" spans="3:6" x14ac:dyDescent="0.25">
      <c r="C81" s="162"/>
      <c r="D81" s="163"/>
      <c r="E81" s="163"/>
      <c r="F81" s="104"/>
    </row>
    <row r="82" spans="3:6" x14ac:dyDescent="0.25">
      <c r="C82" s="162"/>
      <c r="D82" s="163"/>
      <c r="E82" s="163"/>
      <c r="F82" s="104"/>
    </row>
    <row r="83" spans="3:6" x14ac:dyDescent="0.25">
      <c r="C83" s="162"/>
      <c r="D83" s="163"/>
      <c r="E83" s="163"/>
      <c r="F83" s="104"/>
    </row>
    <row r="84" spans="3:6" x14ac:dyDescent="0.25">
      <c r="C84" s="162"/>
      <c r="D84" s="163"/>
      <c r="E84" s="163"/>
      <c r="F84" s="104"/>
    </row>
    <row r="85" spans="3:6" x14ac:dyDescent="0.25">
      <c r="C85" s="162"/>
      <c r="D85" s="163"/>
      <c r="E85" s="163"/>
      <c r="F85" s="104"/>
    </row>
    <row r="86" spans="3:6" x14ac:dyDescent="0.25">
      <c r="C86" s="162"/>
      <c r="D86" s="163"/>
      <c r="E86" s="163"/>
      <c r="F86" s="104"/>
    </row>
    <row r="87" spans="3:6" x14ac:dyDescent="0.25">
      <c r="C87" s="162"/>
      <c r="D87" s="163"/>
      <c r="E87" s="163"/>
      <c r="F87" s="104"/>
    </row>
    <row r="88" spans="3:6" x14ac:dyDescent="0.25">
      <c r="C88" s="162"/>
      <c r="D88" s="163"/>
      <c r="E88" s="163"/>
      <c r="F88" s="104"/>
    </row>
    <row r="89" spans="3:6" x14ac:dyDescent="0.25">
      <c r="C89" s="162"/>
      <c r="D89" s="163"/>
      <c r="E89" s="163"/>
      <c r="F89" s="104"/>
    </row>
    <row r="90" spans="3:6" x14ac:dyDescent="0.25">
      <c r="C90" s="162"/>
      <c r="D90" s="163"/>
      <c r="E90" s="163"/>
      <c r="F90" s="104"/>
    </row>
    <row r="91" spans="3:6" x14ac:dyDescent="0.25">
      <c r="C91" s="162"/>
      <c r="D91" s="163"/>
      <c r="E91" s="163"/>
      <c r="F91" s="104"/>
    </row>
    <row r="92" spans="3:6" x14ac:dyDescent="0.25">
      <c r="C92" s="162"/>
      <c r="D92" s="163"/>
      <c r="E92" s="163"/>
      <c r="F92" s="104"/>
    </row>
    <row r="93" spans="3:6" x14ac:dyDescent="0.25">
      <c r="C93" s="162"/>
      <c r="D93" s="163"/>
      <c r="E93" s="163"/>
      <c r="F93" s="104"/>
    </row>
    <row r="94" spans="3:6" x14ac:dyDescent="0.25">
      <c r="C94" s="162"/>
      <c r="D94" s="163"/>
      <c r="E94" s="163"/>
      <c r="F94" s="104"/>
    </row>
    <row r="95" spans="3:6" x14ac:dyDescent="0.25">
      <c r="C95" s="162"/>
      <c r="D95" s="163"/>
      <c r="E95" s="163"/>
      <c r="F95" s="104"/>
    </row>
    <row r="96" spans="3:6" x14ac:dyDescent="0.25">
      <c r="C96" s="162"/>
      <c r="D96" s="163"/>
      <c r="E96" s="163"/>
      <c r="F96" s="104"/>
    </row>
    <row r="97" spans="3:6" x14ac:dyDescent="0.25">
      <c r="C97" s="162"/>
      <c r="D97" s="163"/>
      <c r="E97" s="163"/>
      <c r="F97" s="104"/>
    </row>
    <row r="98" spans="3:6" x14ac:dyDescent="0.25">
      <c r="C98" s="162"/>
      <c r="D98" s="163"/>
      <c r="E98" s="163"/>
      <c r="F98" s="104"/>
    </row>
    <row r="99" spans="3:6" x14ac:dyDescent="0.25">
      <c r="C99" s="162"/>
      <c r="D99" s="163"/>
      <c r="E99" s="163"/>
      <c r="F99" s="104"/>
    </row>
    <row r="100" spans="3:6" x14ac:dyDescent="0.25">
      <c r="C100" s="162"/>
      <c r="D100" s="163"/>
      <c r="E100" s="163"/>
      <c r="F100" s="104"/>
    </row>
    <row r="101" spans="3:6" x14ac:dyDescent="0.25">
      <c r="C101" s="162"/>
      <c r="D101" s="163"/>
      <c r="E101" s="163"/>
      <c r="F101" s="104"/>
    </row>
    <row r="102" spans="3:6" x14ac:dyDescent="0.25">
      <c r="C102" s="162"/>
      <c r="D102" s="163"/>
      <c r="E102" s="163"/>
      <c r="F102" s="104"/>
    </row>
    <row r="103" spans="3:6" x14ac:dyDescent="0.25">
      <c r="C103" s="162"/>
      <c r="D103" s="163"/>
      <c r="E103" s="163"/>
      <c r="F103" s="104"/>
    </row>
    <row r="104" spans="3:6" x14ac:dyDescent="0.25">
      <c r="C104" s="162"/>
      <c r="D104" s="163"/>
      <c r="E104" s="163"/>
      <c r="F104" s="104"/>
    </row>
    <row r="105" spans="3:6" x14ac:dyDescent="0.25">
      <c r="C105" s="162"/>
      <c r="D105" s="163"/>
      <c r="E105" s="163"/>
      <c r="F105" s="104"/>
    </row>
    <row r="106" spans="3:6" x14ac:dyDescent="0.25">
      <c r="C106" s="162"/>
      <c r="D106" s="163"/>
      <c r="E106" s="163"/>
      <c r="F106" s="104"/>
    </row>
    <row r="107" spans="3:6" x14ac:dyDescent="0.25">
      <c r="C107" s="162"/>
      <c r="D107" s="163"/>
      <c r="E107" s="163"/>
      <c r="F107" s="104"/>
    </row>
    <row r="108" spans="3:6" x14ac:dyDescent="0.25">
      <c r="C108" s="162"/>
      <c r="D108" s="163"/>
      <c r="E108" s="163"/>
      <c r="F108" s="104"/>
    </row>
    <row r="109" spans="3:6" x14ac:dyDescent="0.25">
      <c r="C109" s="162"/>
      <c r="D109" s="163"/>
      <c r="E109" s="163"/>
      <c r="F109" s="104"/>
    </row>
    <row r="110" spans="3:6" x14ac:dyDescent="0.25">
      <c r="C110" s="162"/>
      <c r="D110" s="163"/>
      <c r="E110" s="163"/>
      <c r="F110" s="104"/>
    </row>
    <row r="111" spans="3:6" x14ac:dyDescent="0.25">
      <c r="C111" s="162"/>
      <c r="D111" s="163"/>
      <c r="E111" s="163"/>
      <c r="F111" s="104"/>
    </row>
    <row r="112" spans="3:6" x14ac:dyDescent="0.25">
      <c r="C112" s="162"/>
      <c r="D112" s="163"/>
      <c r="E112" s="163"/>
      <c r="F112" s="104"/>
    </row>
    <row r="113" spans="3:6" x14ac:dyDescent="0.25">
      <c r="C113" s="162"/>
      <c r="D113" s="163"/>
      <c r="E113" s="163"/>
      <c r="F113" s="104"/>
    </row>
    <row r="114" spans="3:6" x14ac:dyDescent="0.25">
      <c r="C114" s="162"/>
      <c r="D114" s="163"/>
      <c r="E114" s="163"/>
      <c r="F114" s="104"/>
    </row>
    <row r="115" spans="3:6" x14ac:dyDescent="0.25">
      <c r="C115" s="162"/>
      <c r="D115" s="163"/>
      <c r="E115" s="163"/>
      <c r="F115" s="104"/>
    </row>
    <row r="116" spans="3:6" x14ac:dyDescent="0.25">
      <c r="C116" s="162"/>
      <c r="D116" s="163"/>
      <c r="E116" s="163"/>
      <c r="F116" s="104"/>
    </row>
    <row r="117" spans="3:6" x14ac:dyDescent="0.25">
      <c r="C117" s="162"/>
      <c r="D117" s="163"/>
      <c r="E117" s="163"/>
      <c r="F117" s="104"/>
    </row>
    <row r="118" spans="3:6" x14ac:dyDescent="0.25">
      <c r="C118" s="162"/>
      <c r="D118" s="163"/>
      <c r="E118" s="163"/>
      <c r="F118" s="104"/>
    </row>
    <row r="119" spans="3:6" x14ac:dyDescent="0.25">
      <c r="C119" s="162"/>
      <c r="D119" s="163"/>
      <c r="E119" s="163"/>
      <c r="F119" s="104"/>
    </row>
    <row r="120" spans="3:6" x14ac:dyDescent="0.25">
      <c r="C120" s="162"/>
      <c r="D120" s="163"/>
      <c r="E120" s="163"/>
      <c r="F120" s="104"/>
    </row>
    <row r="121" spans="3:6" x14ac:dyDescent="0.25">
      <c r="C121" s="162"/>
      <c r="D121" s="163"/>
      <c r="E121" s="163"/>
      <c r="F121" s="104"/>
    </row>
    <row r="122" spans="3:6" x14ac:dyDescent="0.25">
      <c r="C122" s="179"/>
      <c r="D122" s="180"/>
      <c r="E122" s="180"/>
      <c r="F122" s="106"/>
    </row>
    <row r="123" spans="3:6" ht="65.25" customHeight="1" x14ac:dyDescent="0.25">
      <c r="C123" s="178" t="s">
        <v>96</v>
      </c>
      <c r="D123" s="165"/>
      <c r="E123" s="165"/>
      <c r="F123" s="108"/>
    </row>
    <row r="124" spans="3:6" x14ac:dyDescent="0.25">
      <c r="C124" s="160"/>
      <c r="D124" s="161"/>
      <c r="E124" s="161"/>
      <c r="F124" s="102"/>
    </row>
    <row r="125" spans="3:6" x14ac:dyDescent="0.25">
      <c r="C125" s="162"/>
      <c r="D125" s="163"/>
      <c r="E125" s="163"/>
      <c r="F125" s="104"/>
    </row>
    <row r="126" spans="3:6" x14ac:dyDescent="0.25">
      <c r="C126" s="162"/>
      <c r="D126" s="163"/>
      <c r="E126" s="163"/>
      <c r="F126" s="104"/>
    </row>
    <row r="127" spans="3:6" x14ac:dyDescent="0.25">
      <c r="C127" s="162"/>
      <c r="D127" s="163"/>
      <c r="E127" s="163"/>
      <c r="F127" s="104"/>
    </row>
    <row r="128" spans="3:6" x14ac:dyDescent="0.25">
      <c r="C128" s="162"/>
      <c r="D128" s="163"/>
      <c r="E128" s="163"/>
      <c r="F128" s="104"/>
    </row>
    <row r="129" spans="3:6" x14ac:dyDescent="0.25">
      <c r="C129" s="162"/>
      <c r="D129" s="163"/>
      <c r="E129" s="163"/>
      <c r="F129" s="104"/>
    </row>
    <row r="130" spans="3:6" x14ac:dyDescent="0.25">
      <c r="C130" s="162"/>
      <c r="D130" s="163"/>
      <c r="E130" s="163"/>
      <c r="F130" s="104"/>
    </row>
    <row r="131" spans="3:6" x14ac:dyDescent="0.25">
      <c r="C131" s="162"/>
      <c r="D131" s="163"/>
      <c r="E131" s="163"/>
      <c r="F131" s="104"/>
    </row>
    <row r="132" spans="3:6" x14ac:dyDescent="0.25">
      <c r="C132" s="162"/>
      <c r="D132" s="163"/>
      <c r="E132" s="163"/>
      <c r="F132" s="104"/>
    </row>
    <row r="133" spans="3:6" x14ac:dyDescent="0.25">
      <c r="C133" s="162"/>
      <c r="D133" s="163"/>
      <c r="E133" s="163"/>
      <c r="F133" s="104"/>
    </row>
    <row r="134" spans="3:6" x14ac:dyDescent="0.25">
      <c r="C134" s="162"/>
      <c r="D134" s="163"/>
      <c r="E134" s="163"/>
      <c r="F134" s="104"/>
    </row>
    <row r="135" spans="3:6" x14ac:dyDescent="0.25">
      <c r="C135" s="162"/>
      <c r="D135" s="163"/>
      <c r="E135" s="163"/>
      <c r="F135" s="104"/>
    </row>
    <row r="136" spans="3:6" x14ac:dyDescent="0.25">
      <c r="C136" s="162"/>
      <c r="D136" s="163"/>
      <c r="E136" s="163"/>
      <c r="F136" s="104"/>
    </row>
    <row r="137" spans="3:6" x14ac:dyDescent="0.25">
      <c r="C137" s="162"/>
      <c r="D137" s="163"/>
      <c r="E137" s="163"/>
      <c r="F137" s="104"/>
    </row>
    <row r="138" spans="3:6" x14ac:dyDescent="0.25">
      <c r="C138" s="162"/>
      <c r="D138" s="163"/>
      <c r="E138" s="163"/>
      <c r="F138" s="104"/>
    </row>
    <row r="139" spans="3:6" x14ac:dyDescent="0.25">
      <c r="C139" s="162"/>
      <c r="D139" s="163"/>
      <c r="E139" s="163"/>
      <c r="F139" s="104"/>
    </row>
    <row r="140" spans="3:6" x14ac:dyDescent="0.25">
      <c r="C140" s="162"/>
      <c r="D140" s="163"/>
      <c r="E140" s="163"/>
      <c r="F140" s="104"/>
    </row>
    <row r="141" spans="3:6" x14ac:dyDescent="0.25">
      <c r="C141" s="162"/>
      <c r="D141" s="163"/>
      <c r="E141" s="163"/>
      <c r="F141" s="104"/>
    </row>
    <row r="142" spans="3:6" x14ac:dyDescent="0.25">
      <c r="C142" s="162"/>
      <c r="D142" s="163"/>
      <c r="E142" s="163"/>
      <c r="F142" s="104"/>
    </row>
    <row r="143" spans="3:6" x14ac:dyDescent="0.25">
      <c r="C143" s="162"/>
      <c r="D143" s="163"/>
      <c r="E143" s="163"/>
      <c r="F143" s="104"/>
    </row>
    <row r="144" spans="3:6" x14ac:dyDescent="0.25">
      <c r="C144" s="162"/>
      <c r="D144" s="163"/>
      <c r="E144" s="163"/>
      <c r="F144" s="104"/>
    </row>
    <row r="145" spans="3:6" x14ac:dyDescent="0.25">
      <c r="C145" s="162"/>
      <c r="D145" s="163"/>
      <c r="E145" s="163"/>
      <c r="F145" s="104"/>
    </row>
    <row r="146" spans="3:6" x14ac:dyDescent="0.25">
      <c r="C146" s="162"/>
      <c r="D146" s="163"/>
      <c r="E146" s="163"/>
      <c r="F146" s="104"/>
    </row>
    <row r="147" spans="3:6" x14ac:dyDescent="0.25">
      <c r="C147" s="162"/>
      <c r="D147" s="163"/>
      <c r="E147" s="163"/>
      <c r="F147" s="104"/>
    </row>
    <row r="148" spans="3:6" x14ac:dyDescent="0.25">
      <c r="C148" s="162"/>
      <c r="D148" s="163"/>
      <c r="E148" s="163"/>
      <c r="F148" s="104"/>
    </row>
    <row r="149" spans="3:6" x14ac:dyDescent="0.25">
      <c r="C149" s="179"/>
      <c r="D149" s="180"/>
      <c r="E149" s="180"/>
      <c r="F149" s="106"/>
    </row>
    <row r="150" spans="3:6" ht="15.75" x14ac:dyDescent="0.25">
      <c r="C150" s="127" t="s">
        <v>97</v>
      </c>
      <c r="D150" s="128"/>
      <c r="E150" s="128"/>
      <c r="F150" s="129"/>
    </row>
    <row r="151" spans="3:6" ht="33" customHeight="1" x14ac:dyDescent="0.25">
      <c r="C151" s="286" t="s">
        <v>98</v>
      </c>
      <c r="D151" s="287"/>
      <c r="E151" s="107" t="s">
        <v>99</v>
      </c>
      <c r="F151" s="108"/>
    </row>
    <row r="152" spans="3:6" x14ac:dyDescent="0.25">
      <c r="C152" s="55" t="s">
        <v>100</v>
      </c>
      <c r="D152" s="56" t="s">
        <v>101</v>
      </c>
      <c r="E152" s="251"/>
      <c r="F152" s="252"/>
    </row>
    <row r="153" spans="3:6" x14ac:dyDescent="0.25">
      <c r="C153" s="59" t="s">
        <v>102</v>
      </c>
      <c r="D153" s="60"/>
      <c r="E153" s="103"/>
      <c r="F153" s="104"/>
    </row>
    <row r="154" spans="3:6" x14ac:dyDescent="0.25">
      <c r="C154" s="52" t="s">
        <v>103</v>
      </c>
      <c r="D154" s="60"/>
      <c r="E154" s="103"/>
      <c r="F154" s="104"/>
    </row>
    <row r="155" spans="3:6" x14ac:dyDescent="0.25">
      <c r="C155" s="52" t="s">
        <v>104</v>
      </c>
      <c r="D155" s="60"/>
      <c r="E155" s="103"/>
      <c r="F155" s="104"/>
    </row>
    <row r="156" spans="3:6" x14ac:dyDescent="0.25">
      <c r="C156" s="52" t="s">
        <v>105</v>
      </c>
      <c r="D156" s="60"/>
      <c r="E156" s="103"/>
      <c r="F156" s="104"/>
    </row>
    <row r="157" spans="3:6" x14ac:dyDescent="0.25">
      <c r="C157" s="52" t="s">
        <v>106</v>
      </c>
      <c r="D157" s="60"/>
      <c r="E157" s="103"/>
      <c r="F157" s="104"/>
    </row>
    <row r="158" spans="3:6" ht="15" customHeight="1" x14ac:dyDescent="0.25">
      <c r="C158" s="255" t="s">
        <v>107</v>
      </c>
      <c r="D158" s="256"/>
      <c r="E158" s="103"/>
      <c r="F158" s="104"/>
    </row>
    <row r="159" spans="3:6" x14ac:dyDescent="0.25">
      <c r="C159" s="257"/>
      <c r="D159" s="258"/>
      <c r="E159" s="103"/>
      <c r="F159" s="104"/>
    </row>
    <row r="160" spans="3:6" x14ac:dyDescent="0.25">
      <c r="C160" s="257"/>
      <c r="D160" s="258"/>
      <c r="E160" s="103"/>
      <c r="F160" s="104"/>
    </row>
    <row r="161" spans="3:6" x14ac:dyDescent="0.25">
      <c r="C161" s="257"/>
      <c r="D161" s="258"/>
      <c r="E161" s="103"/>
      <c r="F161" s="104"/>
    </row>
    <row r="162" spans="3:6" x14ac:dyDescent="0.25">
      <c r="C162" s="257"/>
      <c r="D162" s="258"/>
      <c r="E162" s="103"/>
      <c r="F162" s="104"/>
    </row>
    <row r="163" spans="3:6" x14ac:dyDescent="0.25">
      <c r="C163" s="111"/>
      <c r="D163" s="112"/>
      <c r="E163" s="103"/>
      <c r="F163" s="104"/>
    </row>
    <row r="164" spans="3:6" x14ac:dyDescent="0.25">
      <c r="C164" s="111"/>
      <c r="D164" s="112"/>
      <c r="E164" s="103"/>
      <c r="F164" s="104"/>
    </row>
    <row r="165" spans="3:6" x14ac:dyDescent="0.25">
      <c r="C165" s="111"/>
      <c r="D165" s="112"/>
      <c r="E165" s="103"/>
      <c r="F165" s="104"/>
    </row>
    <row r="166" spans="3:6" x14ac:dyDescent="0.25">
      <c r="C166" s="111"/>
      <c r="D166" s="112"/>
      <c r="E166" s="103"/>
      <c r="F166" s="104"/>
    </row>
    <row r="167" spans="3:6" x14ac:dyDescent="0.25">
      <c r="C167" s="111"/>
      <c r="D167" s="112"/>
      <c r="E167" s="103"/>
      <c r="F167" s="104"/>
    </row>
    <row r="168" spans="3:6" x14ac:dyDescent="0.25">
      <c r="C168" s="111"/>
      <c r="D168" s="112"/>
      <c r="E168" s="103"/>
      <c r="F168" s="104"/>
    </row>
    <row r="169" spans="3:6" x14ac:dyDescent="0.25">
      <c r="C169" s="111"/>
      <c r="D169" s="112"/>
      <c r="E169" s="103"/>
      <c r="F169" s="104"/>
    </row>
    <row r="170" spans="3:6" x14ac:dyDescent="0.25">
      <c r="C170" s="111"/>
      <c r="D170" s="112"/>
      <c r="E170" s="103"/>
      <c r="F170" s="104"/>
    </row>
    <row r="171" spans="3:6" x14ac:dyDescent="0.25">
      <c r="C171" s="111"/>
      <c r="D171" s="112"/>
      <c r="E171" s="103"/>
      <c r="F171" s="104"/>
    </row>
    <row r="172" spans="3:6" x14ac:dyDescent="0.25">
      <c r="C172" s="259"/>
      <c r="D172" s="260"/>
      <c r="E172" s="253"/>
      <c r="F172" s="254"/>
    </row>
    <row r="173" spans="3:6" ht="15.75" x14ac:dyDescent="0.25">
      <c r="C173" s="261" t="s">
        <v>108</v>
      </c>
      <c r="D173" s="262"/>
      <c r="E173" s="262"/>
      <c r="F173" s="263"/>
    </row>
    <row r="174" spans="3:6" x14ac:dyDescent="0.25">
      <c r="C174" s="54" t="s">
        <v>109</v>
      </c>
      <c r="D174" s="18"/>
      <c r="E174" s="146"/>
      <c r="F174" s="147"/>
    </row>
    <row r="175" spans="3:6" ht="31.5" customHeight="1" x14ac:dyDescent="0.25">
      <c r="C175" s="164" t="s">
        <v>110</v>
      </c>
      <c r="D175" s="165"/>
      <c r="E175" s="165"/>
      <c r="F175" s="108"/>
    </row>
    <row r="176" spans="3:6" x14ac:dyDescent="0.25">
      <c r="C176" s="160"/>
      <c r="D176" s="161"/>
      <c r="E176" s="161"/>
      <c r="F176" s="102"/>
    </row>
    <row r="177" spans="3:6" x14ac:dyDescent="0.25">
      <c r="C177" s="162"/>
      <c r="D177" s="163"/>
      <c r="E177" s="163"/>
      <c r="F177" s="104"/>
    </row>
    <row r="178" spans="3:6" x14ac:dyDescent="0.25">
      <c r="C178" s="162"/>
      <c r="D178" s="163"/>
      <c r="E178" s="163"/>
      <c r="F178" s="104"/>
    </row>
    <row r="179" spans="3:6" x14ac:dyDescent="0.25">
      <c r="C179" s="162"/>
      <c r="D179" s="163"/>
      <c r="E179" s="163"/>
      <c r="F179" s="104"/>
    </row>
    <row r="180" spans="3:6" x14ac:dyDescent="0.25">
      <c r="C180" s="162"/>
      <c r="D180" s="163"/>
      <c r="E180" s="163"/>
      <c r="F180" s="104"/>
    </row>
    <row r="181" spans="3:6" x14ac:dyDescent="0.25">
      <c r="C181" s="162"/>
      <c r="D181" s="163"/>
      <c r="E181" s="163"/>
      <c r="F181" s="104"/>
    </row>
    <row r="182" spans="3:6" x14ac:dyDescent="0.25">
      <c r="C182" s="162"/>
      <c r="D182" s="163"/>
      <c r="E182" s="163"/>
      <c r="F182" s="104"/>
    </row>
    <row r="183" spans="3:6" x14ac:dyDescent="0.25">
      <c r="C183" s="162"/>
      <c r="D183" s="163"/>
      <c r="E183" s="163"/>
      <c r="F183" s="104"/>
    </row>
    <row r="184" spans="3:6" x14ac:dyDescent="0.25">
      <c r="C184" s="162"/>
      <c r="D184" s="163"/>
      <c r="E184" s="163"/>
      <c r="F184" s="104"/>
    </row>
    <row r="185" spans="3:6" x14ac:dyDescent="0.25">
      <c r="C185" s="162"/>
      <c r="D185" s="163"/>
      <c r="E185" s="163"/>
      <c r="F185" s="104"/>
    </row>
    <row r="186" spans="3:6" x14ac:dyDescent="0.25">
      <c r="C186" s="162"/>
      <c r="D186" s="163"/>
      <c r="E186" s="163"/>
      <c r="F186" s="104"/>
    </row>
    <row r="187" spans="3:6" x14ac:dyDescent="0.25">
      <c r="C187" s="179"/>
      <c r="D187" s="180"/>
      <c r="E187" s="180"/>
      <c r="F187" s="106"/>
    </row>
    <row r="188" spans="3:6" ht="15.75" x14ac:dyDescent="0.25">
      <c r="C188" s="127" t="s">
        <v>111</v>
      </c>
      <c r="D188" s="128"/>
      <c r="E188" s="128"/>
      <c r="F188" s="129"/>
    </row>
    <row r="189" spans="3:6" x14ac:dyDescent="0.25">
      <c r="C189" s="54" t="s">
        <v>112</v>
      </c>
      <c r="D189" s="24"/>
      <c r="E189" s="244"/>
      <c r="F189" s="245"/>
    </row>
    <row r="190" spans="3:6" ht="33" customHeight="1" x14ac:dyDescent="0.25">
      <c r="C190" s="164" t="s">
        <v>113</v>
      </c>
      <c r="D190" s="165"/>
      <c r="E190" s="165"/>
      <c r="F190" s="108"/>
    </row>
    <row r="191" spans="3:6" x14ac:dyDescent="0.25">
      <c r="C191" s="160"/>
      <c r="D191" s="161"/>
      <c r="E191" s="161"/>
      <c r="F191" s="102"/>
    </row>
    <row r="192" spans="3:6" x14ac:dyDescent="0.25">
      <c r="C192" s="162"/>
      <c r="D192" s="163"/>
      <c r="E192" s="163"/>
      <c r="F192" s="104"/>
    </row>
    <row r="193" spans="3:6" x14ac:dyDescent="0.25">
      <c r="C193" s="162"/>
      <c r="D193" s="163"/>
      <c r="E193" s="163"/>
      <c r="F193" s="104"/>
    </row>
    <row r="194" spans="3:6" x14ac:dyDescent="0.25">
      <c r="C194" s="162"/>
      <c r="D194" s="163"/>
      <c r="E194" s="163"/>
      <c r="F194" s="104"/>
    </row>
    <row r="195" spans="3:6" x14ac:dyDescent="0.25">
      <c r="C195" s="162"/>
      <c r="D195" s="163"/>
      <c r="E195" s="163"/>
      <c r="F195" s="104"/>
    </row>
    <row r="196" spans="3:6" x14ac:dyDescent="0.25">
      <c r="C196" s="162"/>
      <c r="D196" s="163"/>
      <c r="E196" s="163"/>
      <c r="F196" s="104"/>
    </row>
    <row r="197" spans="3:6" x14ac:dyDescent="0.25">
      <c r="C197" s="162"/>
      <c r="D197" s="163"/>
      <c r="E197" s="163"/>
      <c r="F197" s="104"/>
    </row>
    <row r="198" spans="3:6" x14ac:dyDescent="0.25">
      <c r="C198" s="162"/>
      <c r="D198" s="163"/>
      <c r="E198" s="163"/>
      <c r="F198" s="104"/>
    </row>
    <row r="199" spans="3:6" x14ac:dyDescent="0.25">
      <c r="C199" s="162"/>
      <c r="D199" s="163"/>
      <c r="E199" s="163"/>
      <c r="F199" s="104"/>
    </row>
    <row r="200" spans="3:6" x14ac:dyDescent="0.25">
      <c r="C200" s="162"/>
      <c r="D200" s="163"/>
      <c r="E200" s="163"/>
      <c r="F200" s="104"/>
    </row>
    <row r="201" spans="3:6" x14ac:dyDescent="0.25">
      <c r="C201" s="162"/>
      <c r="D201" s="163"/>
      <c r="E201" s="163"/>
      <c r="F201" s="104"/>
    </row>
    <row r="202" spans="3:6" x14ac:dyDescent="0.25">
      <c r="C202" s="162"/>
      <c r="D202" s="163"/>
      <c r="E202" s="163"/>
      <c r="F202" s="104"/>
    </row>
    <row r="203" spans="3:6" x14ac:dyDescent="0.25">
      <c r="C203" s="162"/>
      <c r="D203" s="163"/>
      <c r="E203" s="163"/>
      <c r="F203" s="104"/>
    </row>
    <row r="204" spans="3:6" x14ac:dyDescent="0.25">
      <c r="C204" s="162"/>
      <c r="D204" s="163"/>
      <c r="E204" s="163"/>
      <c r="F204" s="104"/>
    </row>
    <row r="205" spans="3:6" x14ac:dyDescent="0.25">
      <c r="C205" s="162"/>
      <c r="D205" s="163"/>
      <c r="E205" s="163"/>
      <c r="F205" s="104"/>
    </row>
    <row r="206" spans="3:6" x14ac:dyDescent="0.25">
      <c r="C206" s="162"/>
      <c r="D206" s="163"/>
      <c r="E206" s="163"/>
      <c r="F206" s="104"/>
    </row>
    <row r="207" spans="3:6" x14ac:dyDescent="0.25">
      <c r="C207" s="162"/>
      <c r="D207" s="163"/>
      <c r="E207" s="163"/>
      <c r="F207" s="104"/>
    </row>
    <row r="208" spans="3:6" x14ac:dyDescent="0.25">
      <c r="C208" s="162"/>
      <c r="D208" s="163"/>
      <c r="E208" s="163"/>
      <c r="F208" s="104"/>
    </row>
    <row r="209" spans="3:6" x14ac:dyDescent="0.25">
      <c r="C209" s="162"/>
      <c r="D209" s="163"/>
      <c r="E209" s="163"/>
      <c r="F209" s="104"/>
    </row>
    <row r="210" spans="3:6" x14ac:dyDescent="0.25">
      <c r="C210" s="162"/>
      <c r="D210" s="163"/>
      <c r="E210" s="163"/>
      <c r="F210" s="104"/>
    </row>
    <row r="211" spans="3:6" x14ac:dyDescent="0.25">
      <c r="C211" s="162"/>
      <c r="D211" s="163"/>
      <c r="E211" s="163"/>
      <c r="F211" s="104"/>
    </row>
    <row r="212" spans="3:6" x14ac:dyDescent="0.25">
      <c r="C212" s="162"/>
      <c r="D212" s="163"/>
      <c r="E212" s="163"/>
      <c r="F212" s="104"/>
    </row>
    <row r="213" spans="3:6" x14ac:dyDescent="0.25">
      <c r="C213" s="162"/>
      <c r="D213" s="163"/>
      <c r="E213" s="163"/>
      <c r="F213" s="104"/>
    </row>
    <row r="214" spans="3:6" x14ac:dyDescent="0.25">
      <c r="C214" s="162"/>
      <c r="D214" s="163"/>
      <c r="E214" s="163"/>
      <c r="F214" s="104"/>
    </row>
    <row r="215" spans="3:6" x14ac:dyDescent="0.25">
      <c r="C215" s="162"/>
      <c r="D215" s="163"/>
      <c r="E215" s="163"/>
      <c r="F215" s="104"/>
    </row>
    <row r="216" spans="3:6" x14ac:dyDescent="0.25">
      <c r="C216" s="162"/>
      <c r="D216" s="163"/>
      <c r="E216" s="163"/>
      <c r="F216" s="104"/>
    </row>
    <row r="217" spans="3:6" x14ac:dyDescent="0.25">
      <c r="C217" s="162"/>
      <c r="D217" s="163"/>
      <c r="E217" s="163"/>
      <c r="F217" s="104"/>
    </row>
    <row r="218" spans="3:6" x14ac:dyDescent="0.25">
      <c r="C218" s="162"/>
      <c r="D218" s="163"/>
      <c r="E218" s="163"/>
      <c r="F218" s="104"/>
    </row>
    <row r="219" spans="3:6" x14ac:dyDescent="0.25">
      <c r="C219" s="162"/>
      <c r="D219" s="163"/>
      <c r="E219" s="163"/>
      <c r="F219" s="104"/>
    </row>
    <row r="220" spans="3:6" x14ac:dyDescent="0.25">
      <c r="C220" s="162"/>
      <c r="D220" s="163"/>
      <c r="E220" s="163"/>
      <c r="F220" s="104"/>
    </row>
    <row r="221" spans="3:6" x14ac:dyDescent="0.25">
      <c r="C221" s="162"/>
      <c r="D221" s="163"/>
      <c r="E221" s="163"/>
      <c r="F221" s="104"/>
    </row>
    <row r="222" spans="3:6" x14ac:dyDescent="0.25">
      <c r="C222" s="162"/>
      <c r="D222" s="163"/>
      <c r="E222" s="163"/>
      <c r="F222" s="104"/>
    </row>
    <row r="223" spans="3:6" x14ac:dyDescent="0.25">
      <c r="C223" s="162"/>
      <c r="D223" s="163"/>
      <c r="E223" s="163"/>
      <c r="F223" s="104"/>
    </row>
    <row r="224" spans="3:6" x14ac:dyDescent="0.25">
      <c r="C224" s="162"/>
      <c r="D224" s="163"/>
      <c r="E224" s="163"/>
      <c r="F224" s="104"/>
    </row>
    <row r="225" spans="3:6" x14ac:dyDescent="0.25">
      <c r="C225" s="162"/>
      <c r="D225" s="163"/>
      <c r="E225" s="163"/>
      <c r="F225" s="104"/>
    </row>
    <row r="226" spans="3:6" x14ac:dyDescent="0.25">
      <c r="C226" s="162"/>
      <c r="D226" s="163"/>
      <c r="E226" s="163"/>
      <c r="F226" s="104"/>
    </row>
    <row r="227" spans="3:6" x14ac:dyDescent="0.25">
      <c r="C227" s="162"/>
      <c r="D227" s="163"/>
      <c r="E227" s="163"/>
      <c r="F227" s="104"/>
    </row>
    <row r="228" spans="3:6" x14ac:dyDescent="0.25">
      <c r="C228" s="179"/>
      <c r="D228" s="180"/>
      <c r="E228" s="180"/>
      <c r="F228" s="106"/>
    </row>
    <row r="229" spans="3:6" ht="66" customHeight="1" x14ac:dyDescent="0.25">
      <c r="C229" s="164" t="s">
        <v>114</v>
      </c>
      <c r="D229" s="165"/>
      <c r="E229" s="165"/>
      <c r="F229" s="108"/>
    </row>
    <row r="230" spans="3:6" x14ac:dyDescent="0.25">
      <c r="C230" s="160"/>
      <c r="D230" s="161"/>
      <c r="E230" s="161"/>
      <c r="F230" s="102"/>
    </row>
    <row r="231" spans="3:6" x14ac:dyDescent="0.25">
      <c r="C231" s="162"/>
      <c r="D231" s="163"/>
      <c r="E231" s="163"/>
      <c r="F231" s="104"/>
    </row>
    <row r="232" spans="3:6" x14ac:dyDescent="0.25">
      <c r="C232" s="162"/>
      <c r="D232" s="163"/>
      <c r="E232" s="163"/>
      <c r="F232" s="104"/>
    </row>
    <row r="233" spans="3:6" x14ac:dyDescent="0.25">
      <c r="C233" s="162"/>
      <c r="D233" s="163"/>
      <c r="E233" s="163"/>
      <c r="F233" s="104"/>
    </row>
    <row r="234" spans="3:6" x14ac:dyDescent="0.25">
      <c r="C234" s="162"/>
      <c r="D234" s="163"/>
      <c r="E234" s="163"/>
      <c r="F234" s="104"/>
    </row>
    <row r="235" spans="3:6" x14ac:dyDescent="0.25">
      <c r="C235" s="162"/>
      <c r="D235" s="163"/>
      <c r="E235" s="163"/>
      <c r="F235" s="104"/>
    </row>
    <row r="236" spans="3:6" x14ac:dyDescent="0.25">
      <c r="C236" s="162"/>
      <c r="D236" s="163"/>
      <c r="E236" s="163"/>
      <c r="F236" s="104"/>
    </row>
    <row r="237" spans="3:6" x14ac:dyDescent="0.25">
      <c r="C237" s="162"/>
      <c r="D237" s="163"/>
      <c r="E237" s="163"/>
      <c r="F237" s="104"/>
    </row>
    <row r="238" spans="3:6" x14ac:dyDescent="0.25">
      <c r="C238" s="162"/>
      <c r="D238" s="163"/>
      <c r="E238" s="163"/>
      <c r="F238" s="104"/>
    </row>
    <row r="239" spans="3:6" x14ac:dyDescent="0.25">
      <c r="C239" s="162"/>
      <c r="D239" s="163"/>
      <c r="E239" s="163"/>
      <c r="F239" s="104"/>
    </row>
    <row r="240" spans="3:6" x14ac:dyDescent="0.25">
      <c r="C240" s="162"/>
      <c r="D240" s="163"/>
      <c r="E240" s="163"/>
      <c r="F240" s="104"/>
    </row>
    <row r="241" spans="3:6" x14ac:dyDescent="0.25">
      <c r="C241" s="162"/>
      <c r="D241" s="163"/>
      <c r="E241" s="163"/>
      <c r="F241" s="104"/>
    </row>
    <row r="242" spans="3:6" x14ac:dyDescent="0.25">
      <c r="C242" s="162"/>
      <c r="D242" s="163"/>
      <c r="E242" s="163"/>
      <c r="F242" s="104"/>
    </row>
    <row r="243" spans="3:6" x14ac:dyDescent="0.25">
      <c r="C243" s="162"/>
      <c r="D243" s="163"/>
      <c r="E243" s="163"/>
      <c r="F243" s="104"/>
    </row>
    <row r="244" spans="3:6" x14ac:dyDescent="0.25">
      <c r="C244" s="162"/>
      <c r="D244" s="163"/>
      <c r="E244" s="163"/>
      <c r="F244" s="104"/>
    </row>
    <row r="245" spans="3:6" x14ac:dyDescent="0.25">
      <c r="C245" s="179"/>
      <c r="D245" s="180"/>
      <c r="E245" s="180"/>
      <c r="F245" s="106"/>
    </row>
    <row r="246" spans="3:6" ht="15" customHeight="1" x14ac:dyDescent="0.25">
      <c r="C246" s="164" t="s">
        <v>115</v>
      </c>
      <c r="D246" s="243"/>
      <c r="E246" s="146"/>
      <c r="F246" s="147"/>
    </row>
    <row r="247" spans="3:6" x14ac:dyDescent="0.25">
      <c r="C247" s="40" t="s">
        <v>116</v>
      </c>
      <c r="D247" s="24"/>
      <c r="E247" s="81"/>
      <c r="F247" s="41"/>
    </row>
    <row r="248" spans="3:6" x14ac:dyDescent="0.25">
      <c r="C248" s="40" t="s">
        <v>117</v>
      </c>
      <c r="D248" s="24"/>
      <c r="E248" s="82"/>
      <c r="F248" s="83"/>
    </row>
    <row r="249" spans="3:6" ht="31.5" customHeight="1" x14ac:dyDescent="0.25">
      <c r="C249" s="164" t="s">
        <v>118</v>
      </c>
      <c r="D249" s="165"/>
      <c r="E249" s="165"/>
      <c r="F249" s="108"/>
    </row>
    <row r="250" spans="3:6" x14ac:dyDescent="0.25">
      <c r="C250" s="160"/>
      <c r="D250" s="161"/>
      <c r="E250" s="161"/>
      <c r="F250" s="102"/>
    </row>
    <row r="251" spans="3:6" x14ac:dyDescent="0.25">
      <c r="C251" s="162"/>
      <c r="D251" s="163"/>
      <c r="E251" s="163"/>
      <c r="F251" s="104"/>
    </row>
    <row r="252" spans="3:6" x14ac:dyDescent="0.25">
      <c r="C252" s="162"/>
      <c r="D252" s="163"/>
      <c r="E252" s="163"/>
      <c r="F252" s="104"/>
    </row>
    <row r="253" spans="3:6" x14ac:dyDescent="0.25">
      <c r="C253" s="162"/>
      <c r="D253" s="163"/>
      <c r="E253" s="163"/>
      <c r="F253" s="104"/>
    </row>
    <row r="254" spans="3:6" x14ac:dyDescent="0.25">
      <c r="C254" s="162"/>
      <c r="D254" s="163"/>
      <c r="E254" s="163"/>
      <c r="F254" s="104"/>
    </row>
    <row r="255" spans="3:6" x14ac:dyDescent="0.25">
      <c r="C255" s="162"/>
      <c r="D255" s="163"/>
      <c r="E255" s="163"/>
      <c r="F255" s="104"/>
    </row>
    <row r="256" spans="3:6" x14ac:dyDescent="0.25">
      <c r="C256" s="162"/>
      <c r="D256" s="163"/>
      <c r="E256" s="163"/>
      <c r="F256" s="104"/>
    </row>
    <row r="257" spans="3:6" x14ac:dyDescent="0.25">
      <c r="C257" s="162"/>
      <c r="D257" s="163"/>
      <c r="E257" s="163"/>
      <c r="F257" s="104"/>
    </row>
    <row r="258" spans="3:6" x14ac:dyDescent="0.25">
      <c r="C258" s="162"/>
      <c r="D258" s="163"/>
      <c r="E258" s="163"/>
      <c r="F258" s="104"/>
    </row>
    <row r="259" spans="3:6" x14ac:dyDescent="0.25">
      <c r="C259" s="179"/>
      <c r="D259" s="180"/>
      <c r="E259" s="180"/>
      <c r="F259" s="106"/>
    </row>
    <row r="260" spans="3:6" ht="62.25" customHeight="1" x14ac:dyDescent="0.25">
      <c r="C260" s="164" t="s">
        <v>119</v>
      </c>
      <c r="D260" s="165"/>
      <c r="E260" s="165"/>
      <c r="F260" s="108"/>
    </row>
    <row r="261" spans="3:6" x14ac:dyDescent="0.25">
      <c r="C261" s="160"/>
      <c r="D261" s="161"/>
      <c r="E261" s="161"/>
      <c r="F261" s="102"/>
    </row>
    <row r="262" spans="3:6" x14ac:dyDescent="0.25">
      <c r="C262" s="162"/>
      <c r="D262" s="163"/>
      <c r="E262" s="163"/>
      <c r="F262" s="104"/>
    </row>
    <row r="263" spans="3:6" x14ac:dyDescent="0.25">
      <c r="C263" s="162"/>
      <c r="D263" s="163"/>
      <c r="E263" s="163"/>
      <c r="F263" s="104"/>
    </row>
    <row r="264" spans="3:6" x14ac:dyDescent="0.25">
      <c r="C264" s="162"/>
      <c r="D264" s="163"/>
      <c r="E264" s="163"/>
      <c r="F264" s="104"/>
    </row>
    <row r="265" spans="3:6" x14ac:dyDescent="0.25">
      <c r="C265" s="162"/>
      <c r="D265" s="163"/>
      <c r="E265" s="163"/>
      <c r="F265" s="104"/>
    </row>
    <row r="266" spans="3:6" x14ac:dyDescent="0.25">
      <c r="C266" s="162"/>
      <c r="D266" s="163"/>
      <c r="E266" s="163"/>
      <c r="F266" s="104"/>
    </row>
    <row r="267" spans="3:6" x14ac:dyDescent="0.25">
      <c r="C267" s="162"/>
      <c r="D267" s="163"/>
      <c r="E267" s="163"/>
      <c r="F267" s="104"/>
    </row>
    <row r="268" spans="3:6" x14ac:dyDescent="0.25">
      <c r="C268" s="270"/>
      <c r="D268" s="271"/>
      <c r="E268" s="271"/>
      <c r="F268" s="254"/>
    </row>
    <row r="269" spans="3:6" ht="15.75" x14ac:dyDescent="0.25">
      <c r="C269" s="130" t="s">
        <v>120</v>
      </c>
      <c r="D269" s="131"/>
      <c r="E269" s="131"/>
      <c r="F269" s="132"/>
    </row>
    <row r="270" spans="3:6" ht="45" customHeight="1" x14ac:dyDescent="0.25">
      <c r="C270" s="164" t="s">
        <v>121</v>
      </c>
      <c r="D270" s="243"/>
      <c r="E270" s="146"/>
      <c r="F270" s="147"/>
    </row>
    <row r="271" spans="3:6" x14ac:dyDescent="0.25">
      <c r="C271" s="40" t="s">
        <v>122</v>
      </c>
      <c r="D271" s="24"/>
      <c r="E271" s="148"/>
      <c r="F271" s="149"/>
    </row>
    <row r="272" spans="3:6" x14ac:dyDescent="0.25">
      <c r="C272" s="42" t="s">
        <v>123</v>
      </c>
      <c r="D272" s="30"/>
      <c r="E272" s="208"/>
      <c r="F272" s="209"/>
    </row>
    <row r="273" spans="3:6" ht="30" customHeight="1" x14ac:dyDescent="0.25">
      <c r="C273" s="164" t="s">
        <v>124</v>
      </c>
      <c r="D273" s="165"/>
      <c r="E273" s="165"/>
      <c r="F273" s="108"/>
    </row>
    <row r="274" spans="3:6" x14ac:dyDescent="0.25">
      <c r="C274" s="160"/>
      <c r="D274" s="161"/>
      <c r="E274" s="161"/>
      <c r="F274" s="102"/>
    </row>
    <row r="275" spans="3:6" x14ac:dyDescent="0.25">
      <c r="C275" s="162"/>
      <c r="D275" s="163"/>
      <c r="E275" s="163"/>
      <c r="F275" s="104"/>
    </row>
    <row r="276" spans="3:6" x14ac:dyDescent="0.25">
      <c r="C276" s="162"/>
      <c r="D276" s="163"/>
      <c r="E276" s="163"/>
      <c r="F276" s="104"/>
    </row>
    <row r="277" spans="3:6" x14ac:dyDescent="0.25">
      <c r="C277" s="162"/>
      <c r="D277" s="163"/>
      <c r="E277" s="163"/>
      <c r="F277" s="104"/>
    </row>
    <row r="278" spans="3:6" x14ac:dyDescent="0.25">
      <c r="C278" s="162"/>
      <c r="D278" s="163"/>
      <c r="E278" s="163"/>
      <c r="F278" s="104"/>
    </row>
    <row r="279" spans="3:6" x14ac:dyDescent="0.25">
      <c r="C279" s="162"/>
      <c r="D279" s="163"/>
      <c r="E279" s="163"/>
      <c r="F279" s="104"/>
    </row>
    <row r="280" spans="3:6" x14ac:dyDescent="0.25">
      <c r="C280" s="162"/>
      <c r="D280" s="163"/>
      <c r="E280" s="163"/>
      <c r="F280" s="104"/>
    </row>
    <row r="281" spans="3:6" x14ac:dyDescent="0.25">
      <c r="C281" s="162"/>
      <c r="D281" s="163"/>
      <c r="E281" s="163"/>
      <c r="F281" s="104"/>
    </row>
    <row r="282" spans="3:6" x14ac:dyDescent="0.25">
      <c r="C282" s="162"/>
      <c r="D282" s="163"/>
      <c r="E282" s="163"/>
      <c r="F282" s="104"/>
    </row>
    <row r="283" spans="3:6" x14ac:dyDescent="0.25">
      <c r="C283" s="162"/>
      <c r="D283" s="163"/>
      <c r="E283" s="163"/>
      <c r="F283" s="104"/>
    </row>
    <row r="284" spans="3:6" x14ac:dyDescent="0.25">
      <c r="C284" s="162"/>
      <c r="D284" s="163"/>
      <c r="E284" s="163"/>
      <c r="F284" s="104"/>
    </row>
    <row r="285" spans="3:6" x14ac:dyDescent="0.25">
      <c r="C285" s="162"/>
      <c r="D285" s="163"/>
      <c r="E285" s="163"/>
      <c r="F285" s="104"/>
    </row>
    <row r="286" spans="3:6" x14ac:dyDescent="0.25">
      <c r="C286" s="162"/>
      <c r="D286" s="163"/>
      <c r="E286" s="163"/>
      <c r="F286" s="104"/>
    </row>
    <row r="287" spans="3:6" x14ac:dyDescent="0.25">
      <c r="C287" s="162"/>
      <c r="D287" s="163"/>
      <c r="E287" s="163"/>
      <c r="F287" s="104"/>
    </row>
    <row r="288" spans="3:6" x14ac:dyDescent="0.25">
      <c r="C288" s="162"/>
      <c r="D288" s="163"/>
      <c r="E288" s="163"/>
      <c r="F288" s="104"/>
    </row>
    <row r="289" spans="3:6" x14ac:dyDescent="0.25">
      <c r="C289" s="162"/>
      <c r="D289" s="163"/>
      <c r="E289" s="163"/>
      <c r="F289" s="104"/>
    </row>
    <row r="290" spans="3:6" x14ac:dyDescent="0.25">
      <c r="C290" s="162"/>
      <c r="D290" s="163"/>
      <c r="E290" s="163"/>
      <c r="F290" s="104"/>
    </row>
    <row r="291" spans="3:6" x14ac:dyDescent="0.25">
      <c r="C291" s="162"/>
      <c r="D291" s="163"/>
      <c r="E291" s="163"/>
      <c r="F291" s="104"/>
    </row>
    <row r="292" spans="3:6" x14ac:dyDescent="0.25">
      <c r="C292" s="162"/>
      <c r="D292" s="163"/>
      <c r="E292" s="163"/>
      <c r="F292" s="104"/>
    </row>
    <row r="293" spans="3:6" x14ac:dyDescent="0.25">
      <c r="C293" s="270"/>
      <c r="D293" s="271"/>
      <c r="E293" s="271"/>
      <c r="F293" s="254"/>
    </row>
    <row r="294" spans="3:6" ht="34.5" customHeight="1" x14ac:dyDescent="0.25">
      <c r="C294" s="130" t="s">
        <v>43</v>
      </c>
      <c r="D294" s="131"/>
      <c r="E294" s="131"/>
      <c r="F294" s="132"/>
    </row>
    <row r="295" spans="3:6" ht="30" x14ac:dyDescent="0.25">
      <c r="C295" s="46" t="s">
        <v>125</v>
      </c>
      <c r="D295" s="24"/>
      <c r="E295" s="107" t="s">
        <v>126</v>
      </c>
      <c r="F295" s="108"/>
    </row>
    <row r="296" spans="3:6" x14ac:dyDescent="0.25">
      <c r="C296" s="40" t="s">
        <v>127</v>
      </c>
      <c r="D296" s="24"/>
      <c r="E296" s="299"/>
      <c r="F296" s="300"/>
    </row>
    <row r="297" spans="3:6" x14ac:dyDescent="0.25">
      <c r="C297" s="40" t="s">
        <v>44</v>
      </c>
      <c r="D297" s="14"/>
      <c r="E297" s="301"/>
      <c r="F297" s="302"/>
    </row>
    <row r="298" spans="3:6" x14ac:dyDescent="0.25">
      <c r="C298" s="40" t="s">
        <v>45</v>
      </c>
      <c r="D298" s="14"/>
      <c r="E298" s="301"/>
      <c r="F298" s="302"/>
    </row>
    <row r="299" spans="3:6" x14ac:dyDescent="0.25">
      <c r="C299" s="40" t="s">
        <v>128</v>
      </c>
      <c r="D299" s="17"/>
      <c r="E299" s="301"/>
      <c r="F299" s="302"/>
    </row>
    <row r="300" spans="3:6" ht="60" x14ac:dyDescent="0.25">
      <c r="C300" s="46" t="s">
        <v>129</v>
      </c>
      <c r="D300" s="24"/>
      <c r="E300" s="301"/>
      <c r="F300" s="302"/>
    </row>
    <row r="301" spans="3:6" x14ac:dyDescent="0.25">
      <c r="C301" s="109"/>
      <c r="D301" s="110"/>
      <c r="E301" s="301"/>
      <c r="F301" s="302"/>
    </row>
    <row r="302" spans="3:6" x14ac:dyDescent="0.25">
      <c r="C302" s="111"/>
      <c r="D302" s="112"/>
      <c r="E302" s="301"/>
      <c r="F302" s="302"/>
    </row>
    <row r="303" spans="3:6" x14ac:dyDescent="0.25">
      <c r="C303" s="111"/>
      <c r="D303" s="112"/>
      <c r="E303" s="301"/>
      <c r="F303" s="302"/>
    </row>
    <row r="304" spans="3:6" x14ac:dyDescent="0.25">
      <c r="C304" s="111"/>
      <c r="D304" s="112"/>
      <c r="E304" s="301"/>
      <c r="F304" s="302"/>
    </row>
    <row r="305" spans="3:6" x14ac:dyDescent="0.25">
      <c r="C305" s="111"/>
      <c r="D305" s="112"/>
      <c r="E305" s="301"/>
      <c r="F305" s="302"/>
    </row>
    <row r="306" spans="3:6" x14ac:dyDescent="0.25">
      <c r="C306" s="111"/>
      <c r="D306" s="112"/>
      <c r="E306" s="301"/>
      <c r="F306" s="302"/>
    </row>
    <row r="307" spans="3:6" x14ac:dyDescent="0.25">
      <c r="C307" s="111"/>
      <c r="D307" s="112"/>
      <c r="E307" s="301"/>
      <c r="F307" s="302"/>
    </row>
    <row r="308" spans="3:6" x14ac:dyDescent="0.25">
      <c r="C308" s="111"/>
      <c r="D308" s="112"/>
      <c r="E308" s="301"/>
      <c r="F308" s="302"/>
    </row>
    <row r="309" spans="3:6" x14ac:dyDescent="0.25">
      <c r="C309" s="111"/>
      <c r="D309" s="112"/>
      <c r="E309" s="301"/>
      <c r="F309" s="302"/>
    </row>
    <row r="310" spans="3:6" x14ac:dyDescent="0.25">
      <c r="C310" s="111"/>
      <c r="D310" s="112"/>
      <c r="E310" s="301"/>
      <c r="F310" s="302"/>
    </row>
    <row r="311" spans="3:6" x14ac:dyDescent="0.25">
      <c r="C311" s="111"/>
      <c r="D311" s="112"/>
      <c r="E311" s="301"/>
      <c r="F311" s="302"/>
    </row>
    <row r="312" spans="3:6" x14ac:dyDescent="0.25">
      <c r="C312" s="111"/>
      <c r="D312" s="112"/>
      <c r="E312" s="301"/>
      <c r="F312" s="302"/>
    </row>
    <row r="313" spans="3:6" x14ac:dyDescent="0.25">
      <c r="C313" s="111"/>
      <c r="D313" s="112"/>
      <c r="E313" s="301"/>
      <c r="F313" s="302"/>
    </row>
    <row r="314" spans="3:6" x14ac:dyDescent="0.25">
      <c r="C314" s="111"/>
      <c r="D314" s="112"/>
      <c r="E314" s="301"/>
      <c r="F314" s="302"/>
    </row>
    <row r="315" spans="3:6" x14ac:dyDescent="0.25">
      <c r="C315" s="111"/>
      <c r="D315" s="112"/>
      <c r="E315" s="301"/>
      <c r="F315" s="302"/>
    </row>
    <row r="316" spans="3:6" x14ac:dyDescent="0.25">
      <c r="C316" s="111"/>
      <c r="D316" s="112"/>
      <c r="E316" s="301"/>
      <c r="F316" s="302"/>
    </row>
    <row r="317" spans="3:6" x14ac:dyDescent="0.25">
      <c r="C317" s="111"/>
      <c r="D317" s="112"/>
      <c r="E317" s="301"/>
      <c r="F317" s="302"/>
    </row>
    <row r="318" spans="3:6" x14ac:dyDescent="0.25">
      <c r="C318" s="111"/>
      <c r="D318" s="112"/>
      <c r="E318" s="301"/>
      <c r="F318" s="302"/>
    </row>
    <row r="319" spans="3:6" x14ac:dyDescent="0.25">
      <c r="C319" s="111"/>
      <c r="D319" s="112"/>
      <c r="E319" s="301"/>
      <c r="F319" s="302"/>
    </row>
    <row r="320" spans="3:6" x14ac:dyDescent="0.25">
      <c r="C320" s="111"/>
      <c r="D320" s="112"/>
      <c r="E320" s="301"/>
      <c r="F320" s="302"/>
    </row>
    <row r="321" spans="3:6" x14ac:dyDescent="0.25">
      <c r="C321" s="111"/>
      <c r="D321" s="112"/>
      <c r="E321" s="301"/>
      <c r="F321" s="302"/>
    </row>
    <row r="322" spans="3:6" x14ac:dyDescent="0.25">
      <c r="C322" s="111"/>
      <c r="D322" s="112"/>
      <c r="E322" s="301"/>
      <c r="F322" s="302"/>
    </row>
    <row r="323" spans="3:6" x14ac:dyDescent="0.25">
      <c r="C323" s="113"/>
      <c r="D323" s="114"/>
      <c r="E323" s="303"/>
      <c r="F323" s="304"/>
    </row>
    <row r="324" spans="3:6" ht="48" customHeight="1" x14ac:dyDescent="0.25">
      <c r="C324" s="249" t="s">
        <v>130</v>
      </c>
      <c r="D324" s="131"/>
      <c r="E324" s="131"/>
      <c r="F324" s="250"/>
    </row>
    <row r="325" spans="3:6" ht="19.5" customHeight="1" x14ac:dyDescent="0.25">
      <c r="C325" s="305" t="s">
        <v>131</v>
      </c>
      <c r="D325" s="306"/>
      <c r="E325" s="306"/>
      <c r="F325" s="307"/>
    </row>
    <row r="326" spans="3:6" x14ac:dyDescent="0.25">
      <c r="C326" s="40" t="s">
        <v>132</v>
      </c>
      <c r="D326" s="8" t="s">
        <v>133</v>
      </c>
      <c r="E326" s="9" t="s">
        <v>134</v>
      </c>
      <c r="F326" s="47" t="s">
        <v>135</v>
      </c>
    </row>
    <row r="327" spans="3:6" x14ac:dyDescent="0.25">
      <c r="C327" s="48"/>
      <c r="D327" s="14"/>
      <c r="E327" s="33"/>
      <c r="F327" s="49"/>
    </row>
    <row r="328" spans="3:6" x14ac:dyDescent="0.25">
      <c r="C328" s="50"/>
      <c r="D328" s="14"/>
      <c r="E328" s="33"/>
      <c r="F328" s="51"/>
    </row>
    <row r="329" spans="3:6" x14ac:dyDescent="0.25">
      <c r="C329" s="48"/>
      <c r="D329" s="14"/>
      <c r="E329" s="33"/>
      <c r="F329" s="49"/>
    </row>
    <row r="330" spans="3:6" x14ac:dyDescent="0.25">
      <c r="C330" s="50"/>
      <c r="D330" s="14"/>
      <c r="E330" s="33"/>
      <c r="F330" s="51"/>
    </row>
    <row r="331" spans="3:6" x14ac:dyDescent="0.25">
      <c r="C331" s="48"/>
      <c r="D331" s="14"/>
      <c r="E331" s="33"/>
      <c r="F331" s="49"/>
    </row>
    <row r="332" spans="3:6" x14ac:dyDescent="0.25">
      <c r="C332" s="50"/>
      <c r="D332" s="14"/>
      <c r="E332" s="33"/>
      <c r="F332" s="51"/>
    </row>
    <row r="333" spans="3:6" x14ac:dyDescent="0.25">
      <c r="C333" s="48"/>
      <c r="D333" s="14"/>
      <c r="E333" s="33"/>
      <c r="F333" s="49"/>
    </row>
    <row r="334" spans="3:6" x14ac:dyDescent="0.25">
      <c r="C334" s="50"/>
      <c r="D334" s="14"/>
      <c r="E334" s="33"/>
      <c r="F334" s="51"/>
    </row>
    <row r="335" spans="3:6" x14ac:dyDescent="0.25">
      <c r="C335" s="48"/>
      <c r="D335" s="14"/>
      <c r="E335" s="33"/>
      <c r="F335" s="49"/>
    </row>
    <row r="336" spans="3:6" x14ac:dyDescent="0.25">
      <c r="C336" s="48"/>
      <c r="D336" s="14"/>
      <c r="E336" s="33"/>
      <c r="F336" s="51"/>
    </row>
    <row r="337" spans="3:6" ht="15.75" x14ac:dyDescent="0.25">
      <c r="C337" s="181" t="s">
        <v>136</v>
      </c>
      <c r="D337" s="285"/>
      <c r="E337" s="146"/>
      <c r="F337" s="147"/>
    </row>
    <row r="338" spans="3:6" x14ac:dyDescent="0.25">
      <c r="C338" s="52" t="s">
        <v>137</v>
      </c>
      <c r="D338" s="19">
        <f>SUMIFS($D$327:$D$336,$E$327:$E$336, "Secured")</f>
        <v>0</v>
      </c>
      <c r="E338" s="148"/>
      <c r="F338" s="149"/>
    </row>
    <row r="339" spans="3:6" x14ac:dyDescent="0.25">
      <c r="C339" s="52" t="s">
        <v>138</v>
      </c>
      <c r="D339" s="19">
        <f>SUMIFS($D$327:$D$336,$E$327:$E$336, "Anticipated")</f>
        <v>0</v>
      </c>
      <c r="E339" s="148"/>
      <c r="F339" s="149"/>
    </row>
    <row r="340" spans="3:6" x14ac:dyDescent="0.25">
      <c r="C340" s="52" t="s">
        <v>139</v>
      </c>
      <c r="D340" s="19">
        <f>SUMIFS($D$327:$D$336,$E$327:$E$336, "Proposed")</f>
        <v>0</v>
      </c>
      <c r="E340" s="148"/>
      <c r="F340" s="149"/>
    </row>
    <row r="341" spans="3:6" x14ac:dyDescent="0.25">
      <c r="C341" s="52" t="s">
        <v>140</v>
      </c>
      <c r="D341" s="19">
        <f>SUM(D338:D340)</f>
        <v>0</v>
      </c>
      <c r="E341" s="148"/>
      <c r="F341" s="149"/>
    </row>
    <row r="342" spans="3:6" x14ac:dyDescent="0.25">
      <c r="C342" s="52" t="s">
        <v>141</v>
      </c>
      <c r="D342" s="19">
        <f>D7</f>
        <v>0</v>
      </c>
      <c r="E342" s="148"/>
      <c r="F342" s="149"/>
    </row>
    <row r="343" spans="3:6" x14ac:dyDescent="0.25">
      <c r="C343" s="52" t="s">
        <v>142</v>
      </c>
      <c r="D343" s="96" t="str">
        <f>IFERROR(D341/D342,"-")</f>
        <v>-</v>
      </c>
      <c r="E343" s="148"/>
      <c r="F343" s="149"/>
    </row>
    <row r="344" spans="3:6" x14ac:dyDescent="0.25">
      <c r="C344" s="315" t="s">
        <v>143</v>
      </c>
      <c r="D344" s="316"/>
      <c r="E344" s="148"/>
      <c r="F344" s="149"/>
    </row>
    <row r="345" spans="3:6" x14ac:dyDescent="0.25">
      <c r="C345" s="317"/>
      <c r="D345" s="318"/>
      <c r="E345" s="308"/>
      <c r="F345" s="277"/>
    </row>
    <row r="346" spans="3:6" ht="15.75" x14ac:dyDescent="0.25">
      <c r="C346" s="130" t="s">
        <v>144</v>
      </c>
      <c r="D346" s="131"/>
      <c r="E346" s="131"/>
      <c r="F346" s="132"/>
    </row>
    <row r="347" spans="3:6" ht="15.75" x14ac:dyDescent="0.25">
      <c r="C347" s="181" t="s">
        <v>145</v>
      </c>
      <c r="D347" s="285"/>
      <c r="E347" s="146"/>
      <c r="F347" s="147"/>
    </row>
    <row r="348" spans="3:6" x14ac:dyDescent="0.25">
      <c r="C348" s="40" t="s">
        <v>146</v>
      </c>
      <c r="D348" s="12">
        <f>D7</f>
        <v>0</v>
      </c>
      <c r="E348" s="148"/>
      <c r="F348" s="149"/>
    </row>
    <row r="349" spans="3:6" x14ac:dyDescent="0.25">
      <c r="C349" s="42" t="s">
        <v>147</v>
      </c>
      <c r="D349" s="12">
        <f>D341</f>
        <v>0</v>
      </c>
      <c r="E349" s="148"/>
      <c r="F349" s="149"/>
    </row>
    <row r="350" spans="3:6" ht="15.75" x14ac:dyDescent="0.25">
      <c r="C350" s="43" t="s">
        <v>148</v>
      </c>
      <c r="D350" s="4"/>
      <c r="E350" s="148"/>
      <c r="F350" s="149"/>
    </row>
    <row r="351" spans="3:6" x14ac:dyDescent="0.25">
      <c r="C351" s="44" t="s">
        <v>149</v>
      </c>
      <c r="D351" s="24"/>
      <c r="E351" s="148"/>
      <c r="F351" s="149"/>
    </row>
    <row r="352" spans="3:6" x14ac:dyDescent="0.25">
      <c r="C352" s="45" t="s">
        <v>150</v>
      </c>
      <c r="D352" s="24"/>
      <c r="E352" s="148"/>
      <c r="F352" s="149"/>
    </row>
    <row r="353" spans="3:6" x14ac:dyDescent="0.25">
      <c r="C353" s="40" t="s">
        <v>151</v>
      </c>
      <c r="D353" s="16"/>
      <c r="E353" s="148"/>
      <c r="F353" s="149"/>
    </row>
    <row r="354" spans="3:6" x14ac:dyDescent="0.25">
      <c r="C354" s="42" t="s">
        <v>152</v>
      </c>
      <c r="D354" s="11">
        <f>D353*DollarsPerKWH_Residential</f>
        <v>0</v>
      </c>
      <c r="E354" s="148"/>
      <c r="F354" s="149"/>
    </row>
    <row r="355" spans="3:6" x14ac:dyDescent="0.25">
      <c r="C355" s="40" t="s">
        <v>153</v>
      </c>
      <c r="D355" s="16"/>
      <c r="E355" s="148"/>
      <c r="F355" s="149"/>
    </row>
    <row r="356" spans="3:6" x14ac:dyDescent="0.25">
      <c r="C356" s="42" t="s">
        <v>154</v>
      </c>
      <c r="D356" s="11">
        <f>D355*DollarsPerTherm_Gas</f>
        <v>0</v>
      </c>
      <c r="E356" s="148"/>
      <c r="F356" s="149"/>
    </row>
    <row r="357" spans="3:6" x14ac:dyDescent="0.25">
      <c r="C357" s="91" t="s">
        <v>155</v>
      </c>
      <c r="D357" s="16"/>
      <c r="E357" s="148"/>
      <c r="F357" s="149"/>
    </row>
    <row r="358" spans="3:6" x14ac:dyDescent="0.25">
      <c r="C358" s="92" t="s">
        <v>156</v>
      </c>
      <c r="D358" s="11">
        <f>D357*DollarsPerGallon_Propane</f>
        <v>0</v>
      </c>
      <c r="E358" s="148"/>
      <c r="F358" s="149"/>
    </row>
    <row r="359" spans="3:6" x14ac:dyDescent="0.25">
      <c r="C359" s="91" t="s">
        <v>157</v>
      </c>
      <c r="D359" s="16"/>
      <c r="E359" s="148"/>
      <c r="F359" s="149"/>
    </row>
    <row r="360" spans="3:6" x14ac:dyDescent="0.25">
      <c r="C360" s="92" t="s">
        <v>158</v>
      </c>
      <c r="D360" s="11">
        <f>D359*DollarsPerGallon_Oil</f>
        <v>0</v>
      </c>
      <c r="E360" s="148"/>
      <c r="F360" s="149"/>
    </row>
    <row r="361" spans="3:6" ht="15.75" x14ac:dyDescent="0.25">
      <c r="C361" s="43" t="s">
        <v>159</v>
      </c>
      <c r="D361" s="4"/>
      <c r="E361" s="148"/>
      <c r="F361" s="149"/>
    </row>
    <row r="362" spans="3:6" x14ac:dyDescent="0.25">
      <c r="C362" s="40" t="s">
        <v>160</v>
      </c>
      <c r="D362" s="12">
        <f>D354+D356+D358+D360</f>
        <v>0</v>
      </c>
      <c r="E362" s="148"/>
      <c r="F362" s="149"/>
    </row>
    <row r="363" spans="3:6" x14ac:dyDescent="0.25">
      <c r="C363" s="40" t="s">
        <v>161</v>
      </c>
      <c r="D363" s="93" t="str">
        <f>IFERROR(D7/D362,"-")</f>
        <v>-</v>
      </c>
      <c r="E363" s="208"/>
      <c r="F363" s="209"/>
    </row>
    <row r="364" spans="3:6" ht="32.25" customHeight="1" x14ac:dyDescent="0.25">
      <c r="C364" s="164" t="s">
        <v>162</v>
      </c>
      <c r="D364" s="165"/>
      <c r="E364" s="165"/>
      <c r="F364" s="108"/>
    </row>
    <row r="365" spans="3:6" x14ac:dyDescent="0.25">
      <c r="C365" s="160"/>
      <c r="D365" s="161"/>
      <c r="E365" s="161"/>
      <c r="F365" s="102"/>
    </row>
    <row r="366" spans="3:6" x14ac:dyDescent="0.25">
      <c r="C366" s="162"/>
      <c r="D366" s="163"/>
      <c r="E366" s="163"/>
      <c r="F366" s="104"/>
    </row>
    <row r="367" spans="3:6" x14ac:dyDescent="0.25">
      <c r="C367" s="162"/>
      <c r="D367" s="163"/>
      <c r="E367" s="163"/>
      <c r="F367" s="104"/>
    </row>
    <row r="368" spans="3:6" x14ac:dyDescent="0.25">
      <c r="C368" s="162"/>
      <c r="D368" s="163"/>
      <c r="E368" s="163"/>
      <c r="F368" s="104"/>
    </row>
    <row r="369" spans="3:6" x14ac:dyDescent="0.25">
      <c r="C369" s="162"/>
      <c r="D369" s="163"/>
      <c r="E369" s="163"/>
      <c r="F369" s="104"/>
    </row>
    <row r="370" spans="3:6" x14ac:dyDescent="0.25">
      <c r="C370" s="162"/>
      <c r="D370" s="163"/>
      <c r="E370" s="163"/>
      <c r="F370" s="104"/>
    </row>
    <row r="371" spans="3:6" x14ac:dyDescent="0.25">
      <c r="C371" s="162"/>
      <c r="D371" s="163"/>
      <c r="E371" s="163"/>
      <c r="F371" s="104"/>
    </row>
    <row r="372" spans="3:6" x14ac:dyDescent="0.25">
      <c r="C372" s="162"/>
      <c r="D372" s="163"/>
      <c r="E372" s="163"/>
      <c r="F372" s="104"/>
    </row>
    <row r="373" spans="3:6" x14ac:dyDescent="0.25">
      <c r="C373" s="162"/>
      <c r="D373" s="163"/>
      <c r="E373" s="163"/>
      <c r="F373" s="104"/>
    </row>
    <row r="374" spans="3:6" x14ac:dyDescent="0.25">
      <c r="C374" s="162"/>
      <c r="D374" s="163"/>
      <c r="E374" s="163"/>
      <c r="F374" s="104"/>
    </row>
    <row r="375" spans="3:6" x14ac:dyDescent="0.25">
      <c r="C375" s="162"/>
      <c r="D375" s="163"/>
      <c r="E375" s="163"/>
      <c r="F375" s="104"/>
    </row>
    <row r="376" spans="3:6" x14ac:dyDescent="0.25">
      <c r="C376" s="162"/>
      <c r="D376" s="163"/>
      <c r="E376" s="163"/>
      <c r="F376" s="104"/>
    </row>
    <row r="377" spans="3:6" x14ac:dyDescent="0.25">
      <c r="C377" s="162"/>
      <c r="D377" s="163"/>
      <c r="E377" s="163"/>
      <c r="F377" s="104"/>
    </row>
    <row r="378" spans="3:6" x14ac:dyDescent="0.25">
      <c r="C378" s="162"/>
      <c r="D378" s="163"/>
      <c r="E378" s="163"/>
      <c r="F378" s="104"/>
    </row>
    <row r="379" spans="3:6" x14ac:dyDescent="0.25">
      <c r="C379" s="162"/>
      <c r="D379" s="163"/>
      <c r="E379" s="163"/>
      <c r="F379" s="104"/>
    </row>
    <row r="380" spans="3:6" x14ac:dyDescent="0.25">
      <c r="C380" s="162"/>
      <c r="D380" s="163"/>
      <c r="E380" s="163"/>
      <c r="F380" s="104"/>
    </row>
    <row r="381" spans="3:6" x14ac:dyDescent="0.25">
      <c r="C381" s="162"/>
      <c r="D381" s="163"/>
      <c r="E381" s="163"/>
      <c r="F381" s="104"/>
    </row>
    <row r="382" spans="3:6" x14ac:dyDescent="0.25">
      <c r="C382" s="162"/>
      <c r="D382" s="163"/>
      <c r="E382" s="163"/>
      <c r="F382" s="104"/>
    </row>
    <row r="383" spans="3:6" x14ac:dyDescent="0.25">
      <c r="C383" s="162"/>
      <c r="D383" s="163"/>
      <c r="E383" s="163"/>
      <c r="F383" s="104"/>
    </row>
    <row r="384" spans="3:6" x14ac:dyDescent="0.25">
      <c r="C384" s="162"/>
      <c r="D384" s="163"/>
      <c r="E384" s="163"/>
      <c r="F384" s="104"/>
    </row>
    <row r="385" spans="1:6" x14ac:dyDescent="0.25">
      <c r="C385" s="162"/>
      <c r="D385" s="163"/>
      <c r="E385" s="163"/>
      <c r="F385" s="104"/>
    </row>
    <row r="386" spans="1:6" x14ac:dyDescent="0.25">
      <c r="C386" s="162"/>
      <c r="D386" s="163"/>
      <c r="E386" s="163"/>
      <c r="F386" s="104"/>
    </row>
    <row r="387" spans="1:6" x14ac:dyDescent="0.25">
      <c r="C387" s="270"/>
      <c r="D387" s="271"/>
      <c r="E387" s="271"/>
      <c r="F387" s="254"/>
    </row>
    <row r="388" spans="1:6" ht="15.75" x14ac:dyDescent="0.25">
      <c r="C388" s="288" t="s">
        <v>163</v>
      </c>
      <c r="D388" s="289"/>
      <c r="E388" s="289"/>
      <c r="F388" s="290"/>
    </row>
    <row r="389" spans="1:6" ht="15.75" x14ac:dyDescent="0.25">
      <c r="C389" s="181" t="s">
        <v>164</v>
      </c>
      <c r="D389" s="285"/>
      <c r="E389" s="291"/>
      <c r="F389" s="292"/>
    </row>
    <row r="390" spans="1:6" x14ac:dyDescent="0.25">
      <c r="C390" s="40" t="s">
        <v>165</v>
      </c>
      <c r="D390" s="94">
        <f>D353*kgCO2ePerKWH</f>
        <v>0</v>
      </c>
      <c r="E390" s="291"/>
      <c r="F390" s="292"/>
    </row>
    <row r="391" spans="1:6" x14ac:dyDescent="0.25">
      <c r="C391" s="40" t="s">
        <v>166</v>
      </c>
      <c r="D391" s="94">
        <f>D355*kgCO2ePerTherm_Gas</f>
        <v>0</v>
      </c>
      <c r="E391" s="291"/>
      <c r="F391" s="292"/>
    </row>
    <row r="392" spans="1:6" x14ac:dyDescent="0.25">
      <c r="C392" s="40" t="s">
        <v>167</v>
      </c>
      <c r="D392" s="94">
        <f>D357*kgCO2ePerGallon_Propane</f>
        <v>0</v>
      </c>
      <c r="E392" s="291"/>
      <c r="F392" s="292"/>
    </row>
    <row r="393" spans="1:6" x14ac:dyDescent="0.25">
      <c r="C393" s="40" t="s">
        <v>168</v>
      </c>
      <c r="D393" s="94">
        <f>D359*kgCO2ePerGallon_Oil</f>
        <v>0</v>
      </c>
      <c r="E393" s="291"/>
      <c r="F393" s="292"/>
    </row>
    <row r="394" spans="1:6" x14ac:dyDescent="0.25">
      <c r="C394" s="55" t="s">
        <v>169</v>
      </c>
      <c r="D394" s="95" t="str">
        <f>IF($D$7=0, "-",SUM(D390:D393)/$D$7)</f>
        <v>-</v>
      </c>
      <c r="E394" s="291"/>
      <c r="F394" s="292"/>
    </row>
    <row r="395" spans="1:6" ht="15.75" x14ac:dyDescent="0.25">
      <c r="A395" s="7"/>
      <c r="B395" t="s">
        <v>170</v>
      </c>
      <c r="C395" s="288" t="s">
        <v>171</v>
      </c>
      <c r="D395" s="289"/>
      <c r="E395" s="289"/>
      <c r="F395" s="290"/>
    </row>
    <row r="396" spans="1:6" x14ac:dyDescent="0.25">
      <c r="A396" s="7"/>
      <c r="B396" t="s">
        <v>170</v>
      </c>
      <c r="C396" s="296" t="s">
        <v>172</v>
      </c>
      <c r="D396" s="297"/>
      <c r="E396" s="297"/>
      <c r="F396" s="298"/>
    </row>
    <row r="397" spans="1:6" x14ac:dyDescent="0.25">
      <c r="A397" s="7"/>
      <c r="B397" t="s">
        <v>170</v>
      </c>
      <c r="C397" s="296"/>
      <c r="D397" s="297"/>
      <c r="E397" s="297"/>
      <c r="F397" s="298"/>
    </row>
    <row r="398" spans="1:6" x14ac:dyDescent="0.25">
      <c r="A398" s="7"/>
      <c r="B398" t="s">
        <v>170</v>
      </c>
      <c r="C398" s="296"/>
      <c r="D398" s="297"/>
      <c r="E398" s="297"/>
      <c r="F398" s="298"/>
    </row>
    <row r="399" spans="1:6" x14ac:dyDescent="0.25">
      <c r="A399" s="2"/>
      <c r="B399" t="s">
        <v>170</v>
      </c>
      <c r="C399" s="296"/>
      <c r="D399" s="297"/>
      <c r="E399" s="297"/>
      <c r="F399" s="298"/>
    </row>
    <row r="400" spans="1:6" x14ac:dyDescent="0.25">
      <c r="A400" s="2"/>
      <c r="B400" t="s">
        <v>170</v>
      </c>
      <c r="C400" s="190" t="s">
        <v>173</v>
      </c>
      <c r="D400" s="191"/>
      <c r="E400" s="191"/>
      <c r="F400" s="192"/>
    </row>
    <row r="401" spans="1:6" x14ac:dyDescent="0.25">
      <c r="A401" s="2"/>
      <c r="B401" t="s">
        <v>170</v>
      </c>
      <c r="C401" s="190"/>
      <c r="D401" s="191"/>
      <c r="E401" s="191"/>
      <c r="F401" s="192"/>
    </row>
    <row r="402" spans="1:6" x14ac:dyDescent="0.25">
      <c r="A402" s="2"/>
      <c r="B402" t="s">
        <v>170</v>
      </c>
      <c r="C402" s="190"/>
      <c r="D402" s="191"/>
      <c r="E402" s="191"/>
      <c r="F402" s="192"/>
    </row>
    <row r="403" spans="1:6" x14ac:dyDescent="0.25">
      <c r="A403" s="2"/>
      <c r="B403" t="s">
        <v>170</v>
      </c>
      <c r="C403" s="190"/>
      <c r="D403" s="191"/>
      <c r="E403" s="191"/>
      <c r="F403" s="192"/>
    </row>
    <row r="404" spans="1:6" x14ac:dyDescent="0.25">
      <c r="A404" s="3"/>
      <c r="B404" t="s">
        <v>170</v>
      </c>
      <c r="C404" s="190"/>
      <c r="D404" s="191"/>
      <c r="E404" s="191"/>
      <c r="F404" s="192"/>
    </row>
    <row r="405" spans="1:6" x14ac:dyDescent="0.25">
      <c r="A405" s="3"/>
      <c r="B405" t="s">
        <v>170</v>
      </c>
      <c r="C405" s="190" t="s">
        <v>174</v>
      </c>
      <c r="D405" s="191"/>
      <c r="E405" s="191"/>
      <c r="F405" s="192"/>
    </row>
    <row r="406" spans="1:6" x14ac:dyDescent="0.25">
      <c r="A406" s="3"/>
      <c r="B406" t="s">
        <v>170</v>
      </c>
      <c r="C406" s="190"/>
      <c r="D406" s="191"/>
      <c r="E406" s="191"/>
      <c r="F406" s="192"/>
    </row>
    <row r="407" spans="1:6" x14ac:dyDescent="0.25">
      <c r="A407" s="3"/>
      <c r="B407" t="s">
        <v>170</v>
      </c>
      <c r="C407" s="190"/>
      <c r="D407" s="191"/>
      <c r="E407" s="191"/>
      <c r="F407" s="192"/>
    </row>
    <row r="408" spans="1:6" x14ac:dyDescent="0.25">
      <c r="A408" s="3"/>
      <c r="B408" t="s">
        <v>170</v>
      </c>
      <c r="C408" s="190"/>
      <c r="D408" s="191"/>
      <c r="E408" s="191"/>
      <c r="F408" s="192"/>
    </row>
    <row r="409" spans="1:6" x14ac:dyDescent="0.25">
      <c r="A409" s="2"/>
      <c r="B409" t="s">
        <v>170</v>
      </c>
      <c r="C409" s="190" t="s">
        <v>62</v>
      </c>
      <c r="D409" s="191"/>
      <c r="E409" s="191"/>
      <c r="F409" s="192"/>
    </row>
    <row r="410" spans="1:6" x14ac:dyDescent="0.25">
      <c r="A410" s="2"/>
      <c r="B410" t="s">
        <v>170</v>
      </c>
      <c r="C410" s="293" t="s">
        <v>63</v>
      </c>
      <c r="D410" s="294"/>
      <c r="E410" s="294"/>
      <c r="F410" s="295"/>
    </row>
    <row r="411" spans="1:6" ht="15.75" x14ac:dyDescent="0.25">
      <c r="C411" s="264" t="s">
        <v>175</v>
      </c>
      <c r="D411" s="265"/>
      <c r="E411" s="265"/>
      <c r="F411" s="266"/>
    </row>
    <row r="412" spans="1:6" ht="63" x14ac:dyDescent="0.25">
      <c r="C412" s="36" t="s">
        <v>176</v>
      </c>
      <c r="D412" s="35" t="s">
        <v>177</v>
      </c>
      <c r="E412" s="35" t="s">
        <v>178</v>
      </c>
      <c r="F412" s="37" t="s">
        <v>179</v>
      </c>
    </row>
    <row r="413" spans="1:6" ht="18.75" customHeight="1" x14ac:dyDescent="0.25">
      <c r="C413" s="267" t="s">
        <v>180</v>
      </c>
      <c r="D413" s="268"/>
      <c r="E413" s="268"/>
      <c r="F413" s="269"/>
    </row>
    <row r="414" spans="1:6" ht="45" x14ac:dyDescent="0.25">
      <c r="C414" s="85" t="s">
        <v>181</v>
      </c>
      <c r="D414" s="88"/>
      <c r="E414" s="86" t="s">
        <v>182</v>
      </c>
      <c r="F414" s="38">
        <f>D414*4050</f>
        <v>0</v>
      </c>
    </row>
    <row r="415" spans="1:6" x14ac:dyDescent="0.25">
      <c r="C415" s="267" t="s">
        <v>183</v>
      </c>
      <c r="D415" s="268"/>
      <c r="E415" s="268"/>
      <c r="F415" s="269"/>
    </row>
    <row r="416" spans="1:6" ht="30" x14ac:dyDescent="0.25">
      <c r="C416" s="85" t="s">
        <v>184</v>
      </c>
      <c r="D416" s="88"/>
      <c r="E416" s="86" t="s">
        <v>185</v>
      </c>
      <c r="F416" s="38">
        <f>D416*1170</f>
        <v>0</v>
      </c>
    </row>
    <row r="417" spans="3:6" ht="30" x14ac:dyDescent="0.25">
      <c r="C417" s="85" t="s">
        <v>186</v>
      </c>
      <c r="D417" s="88"/>
      <c r="E417" s="86" t="s">
        <v>187</v>
      </c>
      <c r="F417" s="38">
        <f>D417*425</f>
        <v>0</v>
      </c>
    </row>
    <row r="418" spans="3:6" x14ac:dyDescent="0.25">
      <c r="C418" s="267" t="s">
        <v>188</v>
      </c>
      <c r="D418" s="268"/>
      <c r="E418" s="268"/>
      <c r="F418" s="269"/>
    </row>
    <row r="419" spans="3:6" ht="30" x14ac:dyDescent="0.25">
      <c r="C419" s="85" t="s">
        <v>189</v>
      </c>
      <c r="D419" s="89"/>
      <c r="E419" s="87" t="s">
        <v>190</v>
      </c>
      <c r="F419" s="38">
        <f>D419*160</f>
        <v>0</v>
      </c>
    </row>
    <row r="420" spans="3:6" ht="30" x14ac:dyDescent="0.25">
      <c r="C420" s="85" t="s">
        <v>191</v>
      </c>
      <c r="D420" s="90"/>
      <c r="E420" s="87" t="s">
        <v>192</v>
      </c>
      <c r="F420" s="38">
        <f>D420*100</f>
        <v>0</v>
      </c>
    </row>
    <row r="421" spans="3:6" ht="30" x14ac:dyDescent="0.25">
      <c r="C421" s="85" t="s">
        <v>193</v>
      </c>
      <c r="D421" s="90"/>
      <c r="E421" s="87" t="s">
        <v>194</v>
      </c>
      <c r="F421" s="38">
        <f>D421*40</f>
        <v>0</v>
      </c>
    </row>
    <row r="422" spans="3:6" ht="30" x14ac:dyDescent="0.25">
      <c r="C422" s="85" t="s">
        <v>195</v>
      </c>
      <c r="D422" s="90"/>
      <c r="E422" s="87" t="s">
        <v>196</v>
      </c>
      <c r="F422" s="38">
        <f>D422*45</f>
        <v>0</v>
      </c>
    </row>
    <row r="423" spans="3:6" x14ac:dyDescent="0.25">
      <c r="C423" s="267" t="s">
        <v>197</v>
      </c>
      <c r="D423" s="268"/>
      <c r="E423" s="268"/>
      <c r="F423" s="269"/>
    </row>
    <row r="424" spans="3:6" x14ac:dyDescent="0.25">
      <c r="C424" s="272" t="s">
        <v>198</v>
      </c>
      <c r="D424" s="273"/>
      <c r="E424" s="273"/>
      <c r="F424" s="274"/>
    </row>
    <row r="425" spans="3:6" ht="62.25" customHeight="1" x14ac:dyDescent="0.25">
      <c r="C425" s="246" t="s">
        <v>199</v>
      </c>
      <c r="D425" s="247"/>
      <c r="E425" s="247"/>
      <c r="F425" s="248"/>
    </row>
  </sheetData>
  <sheetProtection algorithmName="SHA-512" hashValue="zA/ltq72D5ft2yhSAx4Qo2MUM4K/rfTodX/3REdNQzrWsuv6MRthhOl5bLGp1ad9zC7az+M4mmlUjQVvtWwbhA==" saltValue="1LkNtn85KWpP4fBau6Z44Q==" spinCount="100000" sheet="1" objects="1" scenarios="1" formatRows="0"/>
  <protectedRanges>
    <protectedRange sqref="D7 D10:E10 C24 C124 E152 D153:D157" name="Range1"/>
    <protectedRange sqref="D271:D272 C176 C274 C261 D174 D189 C191 C230 D247:D248 C250" name="Range2"/>
    <protectedRange sqref="D295:D300 E296 C327:F336 D359 C365 D414 D416:D417 D419:D422 D357 D351:D353 D355" name="Range3"/>
  </protectedRanges>
  <mergeCells count="74">
    <mergeCell ref="C11:D20"/>
    <mergeCell ref="E10:F20"/>
    <mergeCell ref="C400:F404"/>
    <mergeCell ref="C405:F408"/>
    <mergeCell ref="C409:F409"/>
    <mergeCell ref="C344:D345"/>
    <mergeCell ref="C270:D270"/>
    <mergeCell ref="E270:F272"/>
    <mergeCell ref="C273:F273"/>
    <mergeCell ref="C274:F293"/>
    <mergeCell ref="C294:F294"/>
    <mergeCell ref="C269:F269"/>
    <mergeCell ref="C23:F23"/>
    <mergeCell ref="C24:F122"/>
    <mergeCell ref="C123:F123"/>
    <mergeCell ref="C124:F149"/>
    <mergeCell ref="C2:F2"/>
    <mergeCell ref="C3:F3"/>
    <mergeCell ref="C4:F4"/>
    <mergeCell ref="C395:F395"/>
    <mergeCell ref="C396:F399"/>
    <mergeCell ref="C346:F346"/>
    <mergeCell ref="C347:D347"/>
    <mergeCell ref="E347:F363"/>
    <mergeCell ref="C364:F364"/>
    <mergeCell ref="C365:F387"/>
    <mergeCell ref="E295:F295"/>
    <mergeCell ref="E296:F323"/>
    <mergeCell ref="C301:D323"/>
    <mergeCell ref="C325:F325"/>
    <mergeCell ref="C337:D337"/>
    <mergeCell ref="E337:F345"/>
    <mergeCell ref="C424:F424"/>
    <mergeCell ref="C5:F5"/>
    <mergeCell ref="C6:D6"/>
    <mergeCell ref="E6:F7"/>
    <mergeCell ref="C21:F21"/>
    <mergeCell ref="C22:F22"/>
    <mergeCell ref="C8:F8"/>
    <mergeCell ref="C9:D9"/>
    <mergeCell ref="E9:F9"/>
    <mergeCell ref="C150:F150"/>
    <mergeCell ref="C151:D151"/>
    <mergeCell ref="E151:F151"/>
    <mergeCell ref="C388:F388"/>
    <mergeCell ref="C389:D389"/>
    <mergeCell ref="E389:F394"/>
    <mergeCell ref="C410:F410"/>
    <mergeCell ref="C425:F425"/>
    <mergeCell ref="C324:F324"/>
    <mergeCell ref="E152:F172"/>
    <mergeCell ref="C158:D162"/>
    <mergeCell ref="C163:D172"/>
    <mergeCell ref="C173:F173"/>
    <mergeCell ref="E174:F174"/>
    <mergeCell ref="C175:F175"/>
    <mergeCell ref="C176:F187"/>
    <mergeCell ref="C411:F411"/>
    <mergeCell ref="C423:F423"/>
    <mergeCell ref="C413:F413"/>
    <mergeCell ref="C415:F415"/>
    <mergeCell ref="C418:F418"/>
    <mergeCell ref="C188:F188"/>
    <mergeCell ref="C261:F268"/>
    <mergeCell ref="E189:F189"/>
    <mergeCell ref="C190:F190"/>
    <mergeCell ref="C191:F228"/>
    <mergeCell ref="C229:F229"/>
    <mergeCell ref="C230:F245"/>
    <mergeCell ref="C246:D246"/>
    <mergeCell ref="C249:F249"/>
    <mergeCell ref="C250:F259"/>
    <mergeCell ref="E246:F246"/>
    <mergeCell ref="C260:F260"/>
  </mergeCells>
  <dataValidations count="6">
    <dataValidation allowBlank="1" showInputMessage="1" showErrorMessage="1" sqref="C21:F21 D353:D354" xr:uid="{BFD5E49D-7E17-4C47-ABE0-EB533639B0F6}"/>
    <dataValidation type="list" allowBlank="1" showInputMessage="1" showErrorMessage="1" sqref="D189 D247:D248 D271:D272 D295:D296 D300 D351:D352 D10" xr:uid="{CC2EEF36-818B-4947-B9AD-5038335064C6}">
      <formula1>YesNo</formula1>
    </dataValidation>
    <dataValidation operator="greaterThanOrEqual" allowBlank="1" showInputMessage="1" showErrorMessage="1" sqref="C327:D336 F326:F336" xr:uid="{C4ED87BA-FDAA-4626-B753-01E2E362AC1B}"/>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326" xr:uid="{E95A501B-3CEA-48FD-A5D9-C140D251C532}"/>
    <dataValidation type="list" allowBlank="1" showInputMessage="1" showErrorMessage="1" sqref="F326" xr:uid="{09A9EEE0-CB63-488F-A9D8-8122D3128364}">
      <formula1>Lever_Status</formula1>
    </dataValidation>
    <dataValidation type="list" operator="greaterThanOrEqual" allowBlank="1" showInputMessage="1" showErrorMessage="1" sqref="E327:E336" xr:uid="{0BEC543B-65F2-42AD-924F-0A122E61BCA2}">
      <formula1>LeveragedStatus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FE2BB-4FD7-4F54-A246-C467C1C65CE1}">
  <sheetPr>
    <tabColor rgb="FF92D050"/>
  </sheetPr>
  <dimension ref="A2:F425"/>
  <sheetViews>
    <sheetView workbookViewId="0">
      <selection activeCell="D7" sqref="D7"/>
    </sheetView>
  </sheetViews>
  <sheetFormatPr defaultRowHeight="15" x14ac:dyDescent="0.25"/>
  <cols>
    <col min="2" max="2" width="0" hidden="1" customWidth="1"/>
    <col min="3" max="3" width="50.5703125" customWidth="1"/>
    <col min="4" max="4" width="24.42578125" customWidth="1"/>
    <col min="5" max="6" width="65" customWidth="1"/>
  </cols>
  <sheetData>
    <row r="2" spans="3:6" x14ac:dyDescent="0.25">
      <c r="C2" s="231" t="s">
        <v>0</v>
      </c>
      <c r="D2" s="232"/>
      <c r="E2" s="232"/>
      <c r="F2" s="233"/>
    </row>
    <row r="3" spans="3:6" x14ac:dyDescent="0.25">
      <c r="C3" s="234" t="s">
        <v>1</v>
      </c>
      <c r="D3" s="235"/>
      <c r="E3" s="235"/>
      <c r="F3" s="236"/>
    </row>
    <row r="4" spans="3:6" x14ac:dyDescent="0.25">
      <c r="C4" s="237" t="s">
        <v>2</v>
      </c>
      <c r="D4" s="238"/>
      <c r="E4" s="238"/>
      <c r="F4" s="239"/>
    </row>
    <row r="5" spans="3:6" ht="15.75" x14ac:dyDescent="0.25">
      <c r="C5" s="127" t="s">
        <v>34</v>
      </c>
      <c r="D5" s="128"/>
      <c r="E5" s="128"/>
      <c r="F5" s="129"/>
    </row>
    <row r="6" spans="3:6" ht="15.75" x14ac:dyDescent="0.25">
      <c r="C6" s="275" t="s">
        <v>87</v>
      </c>
      <c r="D6" s="151"/>
      <c r="E6" s="152"/>
      <c r="F6" s="147"/>
    </row>
    <row r="7" spans="3:6" x14ac:dyDescent="0.25">
      <c r="C7" s="42" t="s">
        <v>37</v>
      </c>
      <c r="D7" s="71"/>
      <c r="E7" s="153"/>
      <c r="F7" s="149"/>
    </row>
    <row r="8" spans="3:6" ht="35.25" customHeight="1" x14ac:dyDescent="0.25">
      <c r="C8" s="321" t="s">
        <v>89</v>
      </c>
      <c r="D8" s="128"/>
      <c r="E8" s="128"/>
      <c r="F8" s="129"/>
    </row>
    <row r="9" spans="3:6" ht="30.75" customHeight="1" x14ac:dyDescent="0.25">
      <c r="C9" s="39" t="s">
        <v>200</v>
      </c>
      <c r="D9" s="34"/>
      <c r="E9" s="107" t="s">
        <v>91</v>
      </c>
      <c r="F9" s="108"/>
    </row>
    <row r="10" spans="3:6" x14ac:dyDescent="0.25">
      <c r="C10" s="40" t="s">
        <v>201</v>
      </c>
      <c r="D10" s="24"/>
      <c r="E10" s="161"/>
      <c r="F10" s="102"/>
    </row>
    <row r="11" spans="3:6" x14ac:dyDescent="0.25">
      <c r="C11" s="52" t="s">
        <v>202</v>
      </c>
      <c r="D11" s="24"/>
      <c r="E11" s="163"/>
      <c r="F11" s="104"/>
    </row>
    <row r="12" spans="3:6" x14ac:dyDescent="0.25">
      <c r="C12" s="52" t="s">
        <v>203</v>
      </c>
      <c r="D12" s="24"/>
      <c r="E12" s="163"/>
      <c r="F12" s="104"/>
    </row>
    <row r="13" spans="3:6" x14ac:dyDescent="0.25">
      <c r="C13" s="52" t="s">
        <v>204</v>
      </c>
      <c r="D13" s="24"/>
      <c r="E13" s="163"/>
      <c r="F13" s="104"/>
    </row>
    <row r="14" spans="3:6" x14ac:dyDescent="0.25">
      <c r="C14" s="52" t="s">
        <v>205</v>
      </c>
      <c r="D14" s="24"/>
      <c r="E14" s="163"/>
      <c r="F14" s="104"/>
    </row>
    <row r="15" spans="3:6" x14ac:dyDescent="0.25">
      <c r="C15" s="52" t="s">
        <v>206</v>
      </c>
      <c r="D15" s="24"/>
      <c r="E15" s="163"/>
      <c r="F15" s="104"/>
    </row>
    <row r="16" spans="3:6" x14ac:dyDescent="0.25">
      <c r="C16" s="52" t="s">
        <v>207</v>
      </c>
      <c r="D16" s="24"/>
      <c r="E16" s="163"/>
      <c r="F16" s="104"/>
    </row>
    <row r="17" spans="3:6" x14ac:dyDescent="0.25">
      <c r="C17" s="319"/>
      <c r="D17" s="320"/>
      <c r="E17" s="163"/>
      <c r="F17" s="104"/>
    </row>
    <row r="18" spans="3:6" x14ac:dyDescent="0.25">
      <c r="C18" s="311"/>
      <c r="D18" s="312"/>
      <c r="E18" s="163"/>
      <c r="F18" s="104"/>
    </row>
    <row r="19" spans="3:6" x14ac:dyDescent="0.25">
      <c r="C19" s="311"/>
      <c r="D19" s="312"/>
      <c r="E19" s="163"/>
      <c r="F19" s="104"/>
    </row>
    <row r="20" spans="3:6" x14ac:dyDescent="0.25">
      <c r="C20" s="313"/>
      <c r="D20" s="314"/>
      <c r="E20" s="271"/>
      <c r="F20" s="254"/>
    </row>
    <row r="21" spans="3:6" ht="18" x14ac:dyDescent="0.25">
      <c r="C21" s="278" t="s">
        <v>93</v>
      </c>
      <c r="D21" s="279"/>
      <c r="E21" s="279"/>
      <c r="F21" s="280"/>
    </row>
    <row r="22" spans="3:6" ht="26.25" x14ac:dyDescent="0.25">
      <c r="C22" s="281" t="s">
        <v>94</v>
      </c>
      <c r="D22" s="282"/>
      <c r="E22" s="282"/>
      <c r="F22" s="283"/>
    </row>
    <row r="23" spans="3:6" ht="48" customHeight="1" x14ac:dyDescent="0.25">
      <c r="C23" s="178" t="s">
        <v>95</v>
      </c>
      <c r="D23" s="165"/>
      <c r="E23" s="165"/>
      <c r="F23" s="108"/>
    </row>
    <row r="24" spans="3:6" x14ac:dyDescent="0.25">
      <c r="C24" s="160"/>
      <c r="D24" s="161"/>
      <c r="E24" s="161"/>
      <c r="F24" s="102"/>
    </row>
    <row r="25" spans="3:6" x14ac:dyDescent="0.25">
      <c r="C25" s="162"/>
      <c r="D25" s="163"/>
      <c r="E25" s="163"/>
      <c r="F25" s="104"/>
    </row>
    <row r="26" spans="3:6" x14ac:dyDescent="0.25">
      <c r="C26" s="162"/>
      <c r="D26" s="163"/>
      <c r="E26" s="163"/>
      <c r="F26" s="104"/>
    </row>
    <row r="27" spans="3:6" x14ac:dyDescent="0.25">
      <c r="C27" s="162"/>
      <c r="D27" s="163"/>
      <c r="E27" s="163"/>
      <c r="F27" s="104"/>
    </row>
    <row r="28" spans="3:6" x14ac:dyDescent="0.25">
      <c r="C28" s="162"/>
      <c r="D28" s="163"/>
      <c r="E28" s="163"/>
      <c r="F28" s="104"/>
    </row>
    <row r="29" spans="3:6" x14ac:dyDescent="0.25">
      <c r="C29" s="162"/>
      <c r="D29" s="163"/>
      <c r="E29" s="163"/>
      <c r="F29" s="104"/>
    </row>
    <row r="30" spans="3:6" x14ac:dyDescent="0.25">
      <c r="C30" s="162"/>
      <c r="D30" s="163"/>
      <c r="E30" s="163"/>
      <c r="F30" s="104"/>
    </row>
    <row r="31" spans="3:6" x14ac:dyDescent="0.25">
      <c r="C31" s="162"/>
      <c r="D31" s="163"/>
      <c r="E31" s="163"/>
      <c r="F31" s="104"/>
    </row>
    <row r="32" spans="3:6" x14ac:dyDescent="0.25">
      <c r="C32" s="162"/>
      <c r="D32" s="163"/>
      <c r="E32" s="163"/>
      <c r="F32" s="104"/>
    </row>
    <row r="33" spans="3:6" x14ac:dyDescent="0.25">
      <c r="C33" s="162"/>
      <c r="D33" s="163"/>
      <c r="E33" s="163"/>
      <c r="F33" s="104"/>
    </row>
    <row r="34" spans="3:6" x14ac:dyDescent="0.25">
      <c r="C34" s="162"/>
      <c r="D34" s="163"/>
      <c r="E34" s="163"/>
      <c r="F34" s="104"/>
    </row>
    <row r="35" spans="3:6" x14ac:dyDescent="0.25">
      <c r="C35" s="162"/>
      <c r="D35" s="163"/>
      <c r="E35" s="163"/>
      <c r="F35" s="104"/>
    </row>
    <row r="36" spans="3:6" x14ac:dyDescent="0.25">
      <c r="C36" s="162"/>
      <c r="D36" s="163"/>
      <c r="E36" s="163"/>
      <c r="F36" s="104"/>
    </row>
    <row r="37" spans="3:6" x14ac:dyDescent="0.25">
      <c r="C37" s="162"/>
      <c r="D37" s="163"/>
      <c r="E37" s="163"/>
      <c r="F37" s="104"/>
    </row>
    <row r="38" spans="3:6" x14ac:dyDescent="0.25">
      <c r="C38" s="162"/>
      <c r="D38" s="163"/>
      <c r="E38" s="163"/>
      <c r="F38" s="104"/>
    </row>
    <row r="39" spans="3:6" x14ac:dyDescent="0.25">
      <c r="C39" s="162"/>
      <c r="D39" s="163"/>
      <c r="E39" s="163"/>
      <c r="F39" s="104"/>
    </row>
    <row r="40" spans="3:6" x14ac:dyDescent="0.25">
      <c r="C40" s="162"/>
      <c r="D40" s="163"/>
      <c r="E40" s="163"/>
      <c r="F40" s="104"/>
    </row>
    <row r="41" spans="3:6" x14ac:dyDescent="0.25">
      <c r="C41" s="162"/>
      <c r="D41" s="163"/>
      <c r="E41" s="163"/>
      <c r="F41" s="104"/>
    </row>
    <row r="42" spans="3:6" x14ac:dyDescent="0.25">
      <c r="C42" s="162"/>
      <c r="D42" s="163"/>
      <c r="E42" s="163"/>
      <c r="F42" s="104"/>
    </row>
    <row r="43" spans="3:6" x14ac:dyDescent="0.25">
      <c r="C43" s="162"/>
      <c r="D43" s="163"/>
      <c r="E43" s="163"/>
      <c r="F43" s="104"/>
    </row>
    <row r="44" spans="3:6" x14ac:dyDescent="0.25">
      <c r="C44" s="162"/>
      <c r="D44" s="163"/>
      <c r="E44" s="163"/>
      <c r="F44" s="104"/>
    </row>
    <row r="45" spans="3:6" x14ac:dyDescent="0.25">
      <c r="C45" s="162"/>
      <c r="D45" s="163"/>
      <c r="E45" s="163"/>
      <c r="F45" s="104"/>
    </row>
    <row r="46" spans="3:6" x14ac:dyDescent="0.25">
      <c r="C46" s="162"/>
      <c r="D46" s="163"/>
      <c r="E46" s="163"/>
      <c r="F46" s="104"/>
    </row>
    <row r="47" spans="3:6" x14ac:dyDescent="0.25">
      <c r="C47" s="162"/>
      <c r="D47" s="163"/>
      <c r="E47" s="163"/>
      <c r="F47" s="104"/>
    </row>
    <row r="48" spans="3:6" x14ac:dyDescent="0.25">
      <c r="C48" s="162"/>
      <c r="D48" s="163"/>
      <c r="E48" s="163"/>
      <c r="F48" s="104"/>
    </row>
    <row r="49" spans="3:6" x14ac:dyDescent="0.25">
      <c r="C49" s="162"/>
      <c r="D49" s="163"/>
      <c r="E49" s="163"/>
      <c r="F49" s="104"/>
    </row>
    <row r="50" spans="3:6" x14ac:dyDescent="0.25">
      <c r="C50" s="162"/>
      <c r="D50" s="163"/>
      <c r="E50" s="163"/>
      <c r="F50" s="104"/>
    </row>
    <row r="51" spans="3:6" x14ac:dyDescent="0.25">
      <c r="C51" s="162"/>
      <c r="D51" s="163"/>
      <c r="E51" s="163"/>
      <c r="F51" s="104"/>
    </row>
    <row r="52" spans="3:6" x14ac:dyDescent="0.25">
      <c r="C52" s="162"/>
      <c r="D52" s="163"/>
      <c r="E52" s="163"/>
      <c r="F52" s="104"/>
    </row>
    <row r="53" spans="3:6" x14ac:dyDescent="0.25">
      <c r="C53" s="162"/>
      <c r="D53" s="163"/>
      <c r="E53" s="163"/>
      <c r="F53" s="104"/>
    </row>
    <row r="54" spans="3:6" x14ac:dyDescent="0.25">
      <c r="C54" s="162"/>
      <c r="D54" s="163"/>
      <c r="E54" s="163"/>
      <c r="F54" s="104"/>
    </row>
    <row r="55" spans="3:6" x14ac:dyDescent="0.25">
      <c r="C55" s="162"/>
      <c r="D55" s="163"/>
      <c r="E55" s="163"/>
      <c r="F55" s="104"/>
    </row>
    <row r="56" spans="3:6" x14ac:dyDescent="0.25">
      <c r="C56" s="162"/>
      <c r="D56" s="163"/>
      <c r="E56" s="163"/>
      <c r="F56" s="104"/>
    </row>
    <row r="57" spans="3:6" x14ac:dyDescent="0.25">
      <c r="C57" s="162"/>
      <c r="D57" s="163"/>
      <c r="E57" s="163"/>
      <c r="F57" s="104"/>
    </row>
    <row r="58" spans="3:6" x14ac:dyDescent="0.25">
      <c r="C58" s="162"/>
      <c r="D58" s="163"/>
      <c r="E58" s="163"/>
      <c r="F58" s="104"/>
    </row>
    <row r="59" spans="3:6" x14ac:dyDescent="0.25">
      <c r="C59" s="162"/>
      <c r="D59" s="163"/>
      <c r="E59" s="163"/>
      <c r="F59" s="104"/>
    </row>
    <row r="60" spans="3:6" x14ac:dyDescent="0.25">
      <c r="C60" s="162"/>
      <c r="D60" s="163"/>
      <c r="E60" s="163"/>
      <c r="F60" s="104"/>
    </row>
    <row r="61" spans="3:6" x14ac:dyDescent="0.25">
      <c r="C61" s="162"/>
      <c r="D61" s="163"/>
      <c r="E61" s="163"/>
      <c r="F61" s="104"/>
    </row>
    <row r="62" spans="3:6" x14ac:dyDescent="0.25">
      <c r="C62" s="162"/>
      <c r="D62" s="163"/>
      <c r="E62" s="163"/>
      <c r="F62" s="104"/>
    </row>
    <row r="63" spans="3:6" x14ac:dyDescent="0.25">
      <c r="C63" s="162"/>
      <c r="D63" s="163"/>
      <c r="E63" s="163"/>
      <c r="F63" s="104"/>
    </row>
    <row r="64" spans="3:6" x14ac:dyDescent="0.25">
      <c r="C64" s="162"/>
      <c r="D64" s="163"/>
      <c r="E64" s="163"/>
      <c r="F64" s="104"/>
    </row>
    <row r="65" spans="3:6" x14ac:dyDescent="0.25">
      <c r="C65" s="162"/>
      <c r="D65" s="163"/>
      <c r="E65" s="163"/>
      <c r="F65" s="104"/>
    </row>
    <row r="66" spans="3:6" x14ac:dyDescent="0.25">
      <c r="C66" s="162"/>
      <c r="D66" s="163"/>
      <c r="E66" s="163"/>
      <c r="F66" s="104"/>
    </row>
    <row r="67" spans="3:6" x14ac:dyDescent="0.25">
      <c r="C67" s="162"/>
      <c r="D67" s="163"/>
      <c r="E67" s="163"/>
      <c r="F67" s="104"/>
    </row>
    <row r="68" spans="3:6" x14ac:dyDescent="0.25">
      <c r="C68" s="162"/>
      <c r="D68" s="163"/>
      <c r="E68" s="163"/>
      <c r="F68" s="104"/>
    </row>
    <row r="69" spans="3:6" x14ac:dyDescent="0.25">
      <c r="C69" s="162"/>
      <c r="D69" s="163"/>
      <c r="E69" s="163"/>
      <c r="F69" s="104"/>
    </row>
    <row r="70" spans="3:6" x14ac:dyDescent="0.25">
      <c r="C70" s="162"/>
      <c r="D70" s="163"/>
      <c r="E70" s="163"/>
      <c r="F70" s="104"/>
    </row>
    <row r="71" spans="3:6" x14ac:dyDescent="0.25">
      <c r="C71" s="162"/>
      <c r="D71" s="163"/>
      <c r="E71" s="163"/>
      <c r="F71" s="104"/>
    </row>
    <row r="72" spans="3:6" x14ac:dyDescent="0.25">
      <c r="C72" s="162"/>
      <c r="D72" s="163"/>
      <c r="E72" s="163"/>
      <c r="F72" s="104"/>
    </row>
    <row r="73" spans="3:6" x14ac:dyDescent="0.25">
      <c r="C73" s="162"/>
      <c r="D73" s="163"/>
      <c r="E73" s="163"/>
      <c r="F73" s="104"/>
    </row>
    <row r="74" spans="3:6" x14ac:dyDescent="0.25">
      <c r="C74" s="162"/>
      <c r="D74" s="163"/>
      <c r="E74" s="163"/>
      <c r="F74" s="104"/>
    </row>
    <row r="75" spans="3:6" x14ac:dyDescent="0.25">
      <c r="C75" s="162"/>
      <c r="D75" s="163"/>
      <c r="E75" s="163"/>
      <c r="F75" s="104"/>
    </row>
    <row r="76" spans="3:6" x14ac:dyDescent="0.25">
      <c r="C76" s="162"/>
      <c r="D76" s="163"/>
      <c r="E76" s="163"/>
      <c r="F76" s="104"/>
    </row>
    <row r="77" spans="3:6" x14ac:dyDescent="0.25">
      <c r="C77" s="162"/>
      <c r="D77" s="163"/>
      <c r="E77" s="163"/>
      <c r="F77" s="104"/>
    </row>
    <row r="78" spans="3:6" x14ac:dyDescent="0.25">
      <c r="C78" s="162"/>
      <c r="D78" s="163"/>
      <c r="E78" s="163"/>
      <c r="F78" s="104"/>
    </row>
    <row r="79" spans="3:6" x14ac:dyDescent="0.25">
      <c r="C79" s="162"/>
      <c r="D79" s="163"/>
      <c r="E79" s="163"/>
      <c r="F79" s="104"/>
    </row>
    <row r="80" spans="3:6" x14ac:dyDescent="0.25">
      <c r="C80" s="162"/>
      <c r="D80" s="163"/>
      <c r="E80" s="163"/>
      <c r="F80" s="104"/>
    </row>
    <row r="81" spans="3:6" x14ac:dyDescent="0.25">
      <c r="C81" s="162"/>
      <c r="D81" s="163"/>
      <c r="E81" s="163"/>
      <c r="F81" s="104"/>
    </row>
    <row r="82" spans="3:6" x14ac:dyDescent="0.25">
      <c r="C82" s="162"/>
      <c r="D82" s="163"/>
      <c r="E82" s="163"/>
      <c r="F82" s="104"/>
    </row>
    <row r="83" spans="3:6" x14ac:dyDescent="0.25">
      <c r="C83" s="162"/>
      <c r="D83" s="163"/>
      <c r="E83" s="163"/>
      <c r="F83" s="104"/>
    </row>
    <row r="84" spans="3:6" x14ac:dyDescent="0.25">
      <c r="C84" s="162"/>
      <c r="D84" s="163"/>
      <c r="E84" s="163"/>
      <c r="F84" s="104"/>
    </row>
    <row r="85" spans="3:6" x14ac:dyDescent="0.25">
      <c r="C85" s="162"/>
      <c r="D85" s="163"/>
      <c r="E85" s="163"/>
      <c r="F85" s="104"/>
    </row>
    <row r="86" spans="3:6" x14ac:dyDescent="0.25">
      <c r="C86" s="162"/>
      <c r="D86" s="163"/>
      <c r="E86" s="163"/>
      <c r="F86" s="104"/>
    </row>
    <row r="87" spans="3:6" x14ac:dyDescent="0.25">
      <c r="C87" s="162"/>
      <c r="D87" s="163"/>
      <c r="E87" s="163"/>
      <c r="F87" s="104"/>
    </row>
    <row r="88" spans="3:6" x14ac:dyDescent="0.25">
      <c r="C88" s="162"/>
      <c r="D88" s="163"/>
      <c r="E88" s="163"/>
      <c r="F88" s="104"/>
    </row>
    <row r="89" spans="3:6" x14ac:dyDescent="0.25">
      <c r="C89" s="162"/>
      <c r="D89" s="163"/>
      <c r="E89" s="163"/>
      <c r="F89" s="104"/>
    </row>
    <row r="90" spans="3:6" x14ac:dyDescent="0.25">
      <c r="C90" s="162"/>
      <c r="D90" s="163"/>
      <c r="E90" s="163"/>
      <c r="F90" s="104"/>
    </row>
    <row r="91" spans="3:6" x14ac:dyDescent="0.25">
      <c r="C91" s="162"/>
      <c r="D91" s="163"/>
      <c r="E91" s="163"/>
      <c r="F91" s="104"/>
    </row>
    <row r="92" spans="3:6" x14ac:dyDescent="0.25">
      <c r="C92" s="162"/>
      <c r="D92" s="163"/>
      <c r="E92" s="163"/>
      <c r="F92" s="104"/>
    </row>
    <row r="93" spans="3:6" x14ac:dyDescent="0.25">
      <c r="C93" s="162"/>
      <c r="D93" s="163"/>
      <c r="E93" s="163"/>
      <c r="F93" s="104"/>
    </row>
    <row r="94" spans="3:6" x14ac:dyDescent="0.25">
      <c r="C94" s="162"/>
      <c r="D94" s="163"/>
      <c r="E94" s="163"/>
      <c r="F94" s="104"/>
    </row>
    <row r="95" spans="3:6" x14ac:dyDescent="0.25">
      <c r="C95" s="162"/>
      <c r="D95" s="163"/>
      <c r="E95" s="163"/>
      <c r="F95" s="104"/>
    </row>
    <row r="96" spans="3:6" x14ac:dyDescent="0.25">
      <c r="C96" s="162"/>
      <c r="D96" s="163"/>
      <c r="E96" s="163"/>
      <c r="F96" s="104"/>
    </row>
    <row r="97" spans="3:6" x14ac:dyDescent="0.25">
      <c r="C97" s="162"/>
      <c r="D97" s="163"/>
      <c r="E97" s="163"/>
      <c r="F97" s="104"/>
    </row>
    <row r="98" spans="3:6" x14ac:dyDescent="0.25">
      <c r="C98" s="162"/>
      <c r="D98" s="163"/>
      <c r="E98" s="163"/>
      <c r="F98" s="104"/>
    </row>
    <row r="99" spans="3:6" x14ac:dyDescent="0.25">
      <c r="C99" s="162"/>
      <c r="D99" s="163"/>
      <c r="E99" s="163"/>
      <c r="F99" s="104"/>
    </row>
    <row r="100" spans="3:6" x14ac:dyDescent="0.25">
      <c r="C100" s="162"/>
      <c r="D100" s="163"/>
      <c r="E100" s="163"/>
      <c r="F100" s="104"/>
    </row>
    <row r="101" spans="3:6" x14ac:dyDescent="0.25">
      <c r="C101" s="162"/>
      <c r="D101" s="163"/>
      <c r="E101" s="163"/>
      <c r="F101" s="104"/>
    </row>
    <row r="102" spans="3:6" x14ac:dyDescent="0.25">
      <c r="C102" s="162"/>
      <c r="D102" s="163"/>
      <c r="E102" s="163"/>
      <c r="F102" s="104"/>
    </row>
    <row r="103" spans="3:6" x14ac:dyDescent="0.25">
      <c r="C103" s="162"/>
      <c r="D103" s="163"/>
      <c r="E103" s="163"/>
      <c r="F103" s="104"/>
    </row>
    <row r="104" spans="3:6" x14ac:dyDescent="0.25">
      <c r="C104" s="162"/>
      <c r="D104" s="163"/>
      <c r="E104" s="163"/>
      <c r="F104" s="104"/>
    </row>
    <row r="105" spans="3:6" x14ac:dyDescent="0.25">
      <c r="C105" s="162"/>
      <c r="D105" s="163"/>
      <c r="E105" s="163"/>
      <c r="F105" s="104"/>
    </row>
    <row r="106" spans="3:6" x14ac:dyDescent="0.25">
      <c r="C106" s="162"/>
      <c r="D106" s="163"/>
      <c r="E106" s="163"/>
      <c r="F106" s="104"/>
    </row>
    <row r="107" spans="3:6" x14ac:dyDescent="0.25">
      <c r="C107" s="162"/>
      <c r="D107" s="163"/>
      <c r="E107" s="163"/>
      <c r="F107" s="104"/>
    </row>
    <row r="108" spans="3:6" x14ac:dyDescent="0.25">
      <c r="C108" s="162"/>
      <c r="D108" s="163"/>
      <c r="E108" s="163"/>
      <c r="F108" s="104"/>
    </row>
    <row r="109" spans="3:6" x14ac:dyDescent="0.25">
      <c r="C109" s="162"/>
      <c r="D109" s="163"/>
      <c r="E109" s="163"/>
      <c r="F109" s="104"/>
    </row>
    <row r="110" spans="3:6" x14ac:dyDescent="0.25">
      <c r="C110" s="162"/>
      <c r="D110" s="163"/>
      <c r="E110" s="163"/>
      <c r="F110" s="104"/>
    </row>
    <row r="111" spans="3:6" x14ac:dyDescent="0.25">
      <c r="C111" s="162"/>
      <c r="D111" s="163"/>
      <c r="E111" s="163"/>
      <c r="F111" s="104"/>
    </row>
    <row r="112" spans="3:6" x14ac:dyDescent="0.25">
      <c r="C112" s="162"/>
      <c r="D112" s="163"/>
      <c r="E112" s="163"/>
      <c r="F112" s="104"/>
    </row>
    <row r="113" spans="3:6" x14ac:dyDescent="0.25">
      <c r="C113" s="162"/>
      <c r="D113" s="163"/>
      <c r="E113" s="163"/>
      <c r="F113" s="104"/>
    </row>
    <row r="114" spans="3:6" x14ac:dyDescent="0.25">
      <c r="C114" s="162"/>
      <c r="D114" s="163"/>
      <c r="E114" s="163"/>
      <c r="F114" s="104"/>
    </row>
    <row r="115" spans="3:6" x14ac:dyDescent="0.25">
      <c r="C115" s="162"/>
      <c r="D115" s="163"/>
      <c r="E115" s="163"/>
      <c r="F115" s="104"/>
    </row>
    <row r="116" spans="3:6" x14ac:dyDescent="0.25">
      <c r="C116" s="162"/>
      <c r="D116" s="163"/>
      <c r="E116" s="163"/>
      <c r="F116" s="104"/>
    </row>
    <row r="117" spans="3:6" x14ac:dyDescent="0.25">
      <c r="C117" s="162"/>
      <c r="D117" s="163"/>
      <c r="E117" s="163"/>
      <c r="F117" s="104"/>
    </row>
    <row r="118" spans="3:6" x14ac:dyDescent="0.25">
      <c r="C118" s="162"/>
      <c r="D118" s="163"/>
      <c r="E118" s="163"/>
      <c r="F118" s="104"/>
    </row>
    <row r="119" spans="3:6" x14ac:dyDescent="0.25">
      <c r="C119" s="162"/>
      <c r="D119" s="163"/>
      <c r="E119" s="163"/>
      <c r="F119" s="104"/>
    </row>
    <row r="120" spans="3:6" x14ac:dyDescent="0.25">
      <c r="C120" s="162"/>
      <c r="D120" s="163"/>
      <c r="E120" s="163"/>
      <c r="F120" s="104"/>
    </row>
    <row r="121" spans="3:6" x14ac:dyDescent="0.25">
      <c r="C121" s="162"/>
      <c r="D121" s="163"/>
      <c r="E121" s="163"/>
      <c r="F121" s="104"/>
    </row>
    <row r="122" spans="3:6" x14ac:dyDescent="0.25">
      <c r="C122" s="179"/>
      <c r="D122" s="180"/>
      <c r="E122" s="180"/>
      <c r="F122" s="106"/>
    </row>
    <row r="123" spans="3:6" ht="65.25" customHeight="1" x14ac:dyDescent="0.25">
      <c r="C123" s="178" t="s">
        <v>96</v>
      </c>
      <c r="D123" s="165"/>
      <c r="E123" s="165"/>
      <c r="F123" s="108"/>
    </row>
    <row r="124" spans="3:6" x14ac:dyDescent="0.25">
      <c r="C124" s="160"/>
      <c r="D124" s="161"/>
      <c r="E124" s="161"/>
      <c r="F124" s="102"/>
    </row>
    <row r="125" spans="3:6" x14ac:dyDescent="0.25">
      <c r="C125" s="162"/>
      <c r="D125" s="163"/>
      <c r="E125" s="163"/>
      <c r="F125" s="104"/>
    </row>
    <row r="126" spans="3:6" x14ac:dyDescent="0.25">
      <c r="C126" s="162"/>
      <c r="D126" s="163"/>
      <c r="E126" s="163"/>
      <c r="F126" s="104"/>
    </row>
    <row r="127" spans="3:6" x14ac:dyDescent="0.25">
      <c r="C127" s="162"/>
      <c r="D127" s="163"/>
      <c r="E127" s="163"/>
      <c r="F127" s="104"/>
    </row>
    <row r="128" spans="3:6" x14ac:dyDescent="0.25">
      <c r="C128" s="162"/>
      <c r="D128" s="163"/>
      <c r="E128" s="163"/>
      <c r="F128" s="104"/>
    </row>
    <row r="129" spans="3:6" x14ac:dyDescent="0.25">
      <c r="C129" s="162"/>
      <c r="D129" s="163"/>
      <c r="E129" s="163"/>
      <c r="F129" s="104"/>
    </row>
    <row r="130" spans="3:6" x14ac:dyDescent="0.25">
      <c r="C130" s="162"/>
      <c r="D130" s="163"/>
      <c r="E130" s="163"/>
      <c r="F130" s="104"/>
    </row>
    <row r="131" spans="3:6" x14ac:dyDescent="0.25">
      <c r="C131" s="162"/>
      <c r="D131" s="163"/>
      <c r="E131" s="163"/>
      <c r="F131" s="104"/>
    </row>
    <row r="132" spans="3:6" x14ac:dyDescent="0.25">
      <c r="C132" s="162"/>
      <c r="D132" s="163"/>
      <c r="E132" s="163"/>
      <c r="F132" s="104"/>
    </row>
    <row r="133" spans="3:6" x14ac:dyDescent="0.25">
      <c r="C133" s="162"/>
      <c r="D133" s="163"/>
      <c r="E133" s="163"/>
      <c r="F133" s="104"/>
    </row>
    <row r="134" spans="3:6" x14ac:dyDescent="0.25">
      <c r="C134" s="162"/>
      <c r="D134" s="163"/>
      <c r="E134" s="163"/>
      <c r="F134" s="104"/>
    </row>
    <row r="135" spans="3:6" x14ac:dyDescent="0.25">
      <c r="C135" s="162"/>
      <c r="D135" s="163"/>
      <c r="E135" s="163"/>
      <c r="F135" s="104"/>
    </row>
    <row r="136" spans="3:6" x14ac:dyDescent="0.25">
      <c r="C136" s="162"/>
      <c r="D136" s="163"/>
      <c r="E136" s="163"/>
      <c r="F136" s="104"/>
    </row>
    <row r="137" spans="3:6" x14ac:dyDescent="0.25">
      <c r="C137" s="162"/>
      <c r="D137" s="163"/>
      <c r="E137" s="163"/>
      <c r="F137" s="104"/>
    </row>
    <row r="138" spans="3:6" x14ac:dyDescent="0.25">
      <c r="C138" s="162"/>
      <c r="D138" s="163"/>
      <c r="E138" s="163"/>
      <c r="F138" s="104"/>
    </row>
    <row r="139" spans="3:6" x14ac:dyDescent="0.25">
      <c r="C139" s="162"/>
      <c r="D139" s="163"/>
      <c r="E139" s="163"/>
      <c r="F139" s="104"/>
    </row>
    <row r="140" spans="3:6" x14ac:dyDescent="0.25">
      <c r="C140" s="162"/>
      <c r="D140" s="163"/>
      <c r="E140" s="163"/>
      <c r="F140" s="104"/>
    </row>
    <row r="141" spans="3:6" x14ac:dyDescent="0.25">
      <c r="C141" s="162"/>
      <c r="D141" s="163"/>
      <c r="E141" s="163"/>
      <c r="F141" s="104"/>
    </row>
    <row r="142" spans="3:6" x14ac:dyDescent="0.25">
      <c r="C142" s="162"/>
      <c r="D142" s="163"/>
      <c r="E142" s="163"/>
      <c r="F142" s="104"/>
    </row>
    <row r="143" spans="3:6" x14ac:dyDescent="0.25">
      <c r="C143" s="162"/>
      <c r="D143" s="163"/>
      <c r="E143" s="163"/>
      <c r="F143" s="104"/>
    </row>
    <row r="144" spans="3:6" x14ac:dyDescent="0.25">
      <c r="C144" s="162"/>
      <c r="D144" s="163"/>
      <c r="E144" s="163"/>
      <c r="F144" s="104"/>
    </row>
    <row r="145" spans="3:6" x14ac:dyDescent="0.25">
      <c r="C145" s="162"/>
      <c r="D145" s="163"/>
      <c r="E145" s="163"/>
      <c r="F145" s="104"/>
    </row>
    <row r="146" spans="3:6" x14ac:dyDescent="0.25">
      <c r="C146" s="162"/>
      <c r="D146" s="163"/>
      <c r="E146" s="163"/>
      <c r="F146" s="104"/>
    </row>
    <row r="147" spans="3:6" x14ac:dyDescent="0.25">
      <c r="C147" s="162"/>
      <c r="D147" s="163"/>
      <c r="E147" s="163"/>
      <c r="F147" s="104"/>
    </row>
    <row r="148" spans="3:6" x14ac:dyDescent="0.25">
      <c r="C148" s="162"/>
      <c r="D148" s="163"/>
      <c r="E148" s="163"/>
      <c r="F148" s="104"/>
    </row>
    <row r="149" spans="3:6" x14ac:dyDescent="0.25">
      <c r="C149" s="179"/>
      <c r="D149" s="180"/>
      <c r="E149" s="180"/>
      <c r="F149" s="106"/>
    </row>
    <row r="150" spans="3:6" ht="15.75" x14ac:dyDescent="0.25">
      <c r="C150" s="127" t="s">
        <v>97</v>
      </c>
      <c r="D150" s="128"/>
      <c r="E150" s="128"/>
      <c r="F150" s="129"/>
    </row>
    <row r="151" spans="3:6" ht="33" customHeight="1" x14ac:dyDescent="0.25">
      <c r="C151" s="286" t="s">
        <v>98</v>
      </c>
      <c r="D151" s="287"/>
      <c r="E151" s="107" t="s">
        <v>99</v>
      </c>
      <c r="F151" s="108"/>
    </row>
    <row r="152" spans="3:6" x14ac:dyDescent="0.25">
      <c r="C152" s="55" t="s">
        <v>100</v>
      </c>
      <c r="D152" s="56" t="s">
        <v>101</v>
      </c>
      <c r="E152" s="251"/>
      <c r="F152" s="252"/>
    </row>
    <row r="153" spans="3:6" x14ac:dyDescent="0.25">
      <c r="C153" s="59" t="s">
        <v>102</v>
      </c>
      <c r="D153" s="60"/>
      <c r="E153" s="103"/>
      <c r="F153" s="104"/>
    </row>
    <row r="154" spans="3:6" x14ac:dyDescent="0.25">
      <c r="C154" s="52" t="s">
        <v>103</v>
      </c>
      <c r="D154" s="60"/>
      <c r="E154" s="103"/>
      <c r="F154" s="104"/>
    </row>
    <row r="155" spans="3:6" x14ac:dyDescent="0.25">
      <c r="C155" s="52" t="s">
        <v>104</v>
      </c>
      <c r="D155" s="60"/>
      <c r="E155" s="103"/>
      <c r="F155" s="104"/>
    </row>
    <row r="156" spans="3:6" x14ac:dyDescent="0.25">
      <c r="C156" s="52" t="s">
        <v>105</v>
      </c>
      <c r="D156" s="60"/>
      <c r="E156" s="103"/>
      <c r="F156" s="104"/>
    </row>
    <row r="157" spans="3:6" x14ac:dyDescent="0.25">
      <c r="C157" s="52" t="s">
        <v>106</v>
      </c>
      <c r="D157" s="60"/>
      <c r="E157" s="103"/>
      <c r="F157" s="104"/>
    </row>
    <row r="158" spans="3:6" ht="15" customHeight="1" x14ac:dyDescent="0.25">
      <c r="C158" s="255" t="s">
        <v>107</v>
      </c>
      <c r="D158" s="256"/>
      <c r="E158" s="103"/>
      <c r="F158" s="104"/>
    </row>
    <row r="159" spans="3:6" x14ac:dyDescent="0.25">
      <c r="C159" s="257"/>
      <c r="D159" s="258"/>
      <c r="E159" s="103"/>
      <c r="F159" s="104"/>
    </row>
    <row r="160" spans="3:6" x14ac:dyDescent="0.25">
      <c r="C160" s="257"/>
      <c r="D160" s="258"/>
      <c r="E160" s="103"/>
      <c r="F160" s="104"/>
    </row>
    <row r="161" spans="3:6" x14ac:dyDescent="0.25">
      <c r="C161" s="257"/>
      <c r="D161" s="258"/>
      <c r="E161" s="103"/>
      <c r="F161" s="104"/>
    </row>
    <row r="162" spans="3:6" x14ac:dyDescent="0.25">
      <c r="C162" s="257"/>
      <c r="D162" s="258"/>
      <c r="E162" s="103"/>
      <c r="F162" s="104"/>
    </row>
    <row r="163" spans="3:6" x14ac:dyDescent="0.25">
      <c r="C163" s="111"/>
      <c r="D163" s="112"/>
      <c r="E163" s="103"/>
      <c r="F163" s="104"/>
    </row>
    <row r="164" spans="3:6" x14ac:dyDescent="0.25">
      <c r="C164" s="111"/>
      <c r="D164" s="112"/>
      <c r="E164" s="103"/>
      <c r="F164" s="104"/>
    </row>
    <row r="165" spans="3:6" x14ac:dyDescent="0.25">
      <c r="C165" s="111"/>
      <c r="D165" s="112"/>
      <c r="E165" s="103"/>
      <c r="F165" s="104"/>
    </row>
    <row r="166" spans="3:6" x14ac:dyDescent="0.25">
      <c r="C166" s="111"/>
      <c r="D166" s="112"/>
      <c r="E166" s="103"/>
      <c r="F166" s="104"/>
    </row>
    <row r="167" spans="3:6" x14ac:dyDescent="0.25">
      <c r="C167" s="111"/>
      <c r="D167" s="112"/>
      <c r="E167" s="103"/>
      <c r="F167" s="104"/>
    </row>
    <row r="168" spans="3:6" x14ac:dyDescent="0.25">
      <c r="C168" s="111"/>
      <c r="D168" s="112"/>
      <c r="E168" s="103"/>
      <c r="F168" s="104"/>
    </row>
    <row r="169" spans="3:6" x14ac:dyDescent="0.25">
      <c r="C169" s="111"/>
      <c r="D169" s="112"/>
      <c r="E169" s="103"/>
      <c r="F169" s="104"/>
    </row>
    <row r="170" spans="3:6" x14ac:dyDescent="0.25">
      <c r="C170" s="111"/>
      <c r="D170" s="112"/>
      <c r="E170" s="103"/>
      <c r="F170" s="104"/>
    </row>
    <row r="171" spans="3:6" x14ac:dyDescent="0.25">
      <c r="C171" s="111"/>
      <c r="D171" s="112"/>
      <c r="E171" s="103"/>
      <c r="F171" s="104"/>
    </row>
    <row r="172" spans="3:6" x14ac:dyDescent="0.25">
      <c r="C172" s="259"/>
      <c r="D172" s="260"/>
      <c r="E172" s="253"/>
      <c r="F172" s="254"/>
    </row>
    <row r="173" spans="3:6" ht="15.75" x14ac:dyDescent="0.25">
      <c r="C173" s="261" t="s">
        <v>108</v>
      </c>
      <c r="D173" s="262"/>
      <c r="E173" s="262"/>
      <c r="F173" s="263"/>
    </row>
    <row r="174" spans="3:6" x14ac:dyDescent="0.25">
      <c r="C174" s="54" t="s">
        <v>109</v>
      </c>
      <c r="D174" s="18"/>
      <c r="E174" s="146"/>
      <c r="F174" s="147"/>
    </row>
    <row r="175" spans="3:6" ht="31.5" customHeight="1" x14ac:dyDescent="0.25">
      <c r="C175" s="164" t="s">
        <v>110</v>
      </c>
      <c r="D175" s="165"/>
      <c r="E175" s="165"/>
      <c r="F175" s="108"/>
    </row>
    <row r="176" spans="3:6" x14ac:dyDescent="0.25">
      <c r="C176" s="160"/>
      <c r="D176" s="161"/>
      <c r="E176" s="161"/>
      <c r="F176" s="102"/>
    </row>
    <row r="177" spans="3:6" x14ac:dyDescent="0.25">
      <c r="C177" s="162"/>
      <c r="D177" s="163"/>
      <c r="E177" s="163"/>
      <c r="F177" s="104"/>
    </row>
    <row r="178" spans="3:6" x14ac:dyDescent="0.25">
      <c r="C178" s="162"/>
      <c r="D178" s="163"/>
      <c r="E178" s="163"/>
      <c r="F178" s="104"/>
    </row>
    <row r="179" spans="3:6" x14ac:dyDescent="0.25">
      <c r="C179" s="162"/>
      <c r="D179" s="163"/>
      <c r="E179" s="163"/>
      <c r="F179" s="104"/>
    </row>
    <row r="180" spans="3:6" x14ac:dyDescent="0.25">
      <c r="C180" s="162"/>
      <c r="D180" s="163"/>
      <c r="E180" s="163"/>
      <c r="F180" s="104"/>
    </row>
    <row r="181" spans="3:6" x14ac:dyDescent="0.25">
      <c r="C181" s="162"/>
      <c r="D181" s="163"/>
      <c r="E181" s="163"/>
      <c r="F181" s="104"/>
    </row>
    <row r="182" spans="3:6" x14ac:dyDescent="0.25">
      <c r="C182" s="162"/>
      <c r="D182" s="163"/>
      <c r="E182" s="163"/>
      <c r="F182" s="104"/>
    </row>
    <row r="183" spans="3:6" x14ac:dyDescent="0.25">
      <c r="C183" s="162"/>
      <c r="D183" s="163"/>
      <c r="E183" s="163"/>
      <c r="F183" s="104"/>
    </row>
    <row r="184" spans="3:6" x14ac:dyDescent="0.25">
      <c r="C184" s="162"/>
      <c r="D184" s="163"/>
      <c r="E184" s="163"/>
      <c r="F184" s="104"/>
    </row>
    <row r="185" spans="3:6" x14ac:dyDescent="0.25">
      <c r="C185" s="162"/>
      <c r="D185" s="163"/>
      <c r="E185" s="163"/>
      <c r="F185" s="104"/>
    </row>
    <row r="186" spans="3:6" x14ac:dyDescent="0.25">
      <c r="C186" s="162"/>
      <c r="D186" s="163"/>
      <c r="E186" s="163"/>
      <c r="F186" s="104"/>
    </row>
    <row r="187" spans="3:6" x14ac:dyDescent="0.25">
      <c r="C187" s="179"/>
      <c r="D187" s="180"/>
      <c r="E187" s="180"/>
      <c r="F187" s="106"/>
    </row>
    <row r="188" spans="3:6" ht="15.75" x14ac:dyDescent="0.25">
      <c r="C188" s="127" t="s">
        <v>111</v>
      </c>
      <c r="D188" s="128"/>
      <c r="E188" s="128"/>
      <c r="F188" s="129"/>
    </row>
    <row r="189" spans="3:6" x14ac:dyDescent="0.25">
      <c r="C189" s="54" t="s">
        <v>112</v>
      </c>
      <c r="D189" s="24"/>
      <c r="E189" s="244"/>
      <c r="F189" s="245"/>
    </row>
    <row r="190" spans="3:6" ht="33" customHeight="1" x14ac:dyDescent="0.25">
      <c r="C190" s="164" t="s">
        <v>113</v>
      </c>
      <c r="D190" s="165"/>
      <c r="E190" s="165"/>
      <c r="F190" s="108"/>
    </row>
    <row r="191" spans="3:6" x14ac:dyDescent="0.25">
      <c r="C191" s="160"/>
      <c r="D191" s="161"/>
      <c r="E191" s="161"/>
      <c r="F191" s="102"/>
    </row>
    <row r="192" spans="3:6" x14ac:dyDescent="0.25">
      <c r="C192" s="162"/>
      <c r="D192" s="163"/>
      <c r="E192" s="163"/>
      <c r="F192" s="104"/>
    </row>
    <row r="193" spans="3:6" x14ac:dyDescent="0.25">
      <c r="C193" s="162"/>
      <c r="D193" s="163"/>
      <c r="E193" s="163"/>
      <c r="F193" s="104"/>
    </row>
    <row r="194" spans="3:6" x14ac:dyDescent="0.25">
      <c r="C194" s="162"/>
      <c r="D194" s="163"/>
      <c r="E194" s="163"/>
      <c r="F194" s="104"/>
    </row>
    <row r="195" spans="3:6" x14ac:dyDescent="0.25">
      <c r="C195" s="162"/>
      <c r="D195" s="163"/>
      <c r="E195" s="163"/>
      <c r="F195" s="104"/>
    </row>
    <row r="196" spans="3:6" x14ac:dyDescent="0.25">
      <c r="C196" s="162"/>
      <c r="D196" s="163"/>
      <c r="E196" s="163"/>
      <c r="F196" s="104"/>
    </row>
    <row r="197" spans="3:6" x14ac:dyDescent="0.25">
      <c r="C197" s="162"/>
      <c r="D197" s="163"/>
      <c r="E197" s="163"/>
      <c r="F197" s="104"/>
    </row>
    <row r="198" spans="3:6" x14ac:dyDescent="0.25">
      <c r="C198" s="162"/>
      <c r="D198" s="163"/>
      <c r="E198" s="163"/>
      <c r="F198" s="104"/>
    </row>
    <row r="199" spans="3:6" x14ac:dyDescent="0.25">
      <c r="C199" s="162"/>
      <c r="D199" s="163"/>
      <c r="E199" s="163"/>
      <c r="F199" s="104"/>
    </row>
    <row r="200" spans="3:6" x14ac:dyDescent="0.25">
      <c r="C200" s="162"/>
      <c r="D200" s="163"/>
      <c r="E200" s="163"/>
      <c r="F200" s="104"/>
    </row>
    <row r="201" spans="3:6" x14ac:dyDescent="0.25">
      <c r="C201" s="162"/>
      <c r="D201" s="163"/>
      <c r="E201" s="163"/>
      <c r="F201" s="104"/>
    </row>
    <row r="202" spans="3:6" x14ac:dyDescent="0.25">
      <c r="C202" s="162"/>
      <c r="D202" s="163"/>
      <c r="E202" s="163"/>
      <c r="F202" s="104"/>
    </row>
    <row r="203" spans="3:6" x14ac:dyDescent="0.25">
      <c r="C203" s="162"/>
      <c r="D203" s="163"/>
      <c r="E203" s="163"/>
      <c r="F203" s="104"/>
    </row>
    <row r="204" spans="3:6" x14ac:dyDescent="0.25">
      <c r="C204" s="162"/>
      <c r="D204" s="163"/>
      <c r="E204" s="163"/>
      <c r="F204" s="104"/>
    </row>
    <row r="205" spans="3:6" x14ac:dyDescent="0.25">
      <c r="C205" s="162"/>
      <c r="D205" s="163"/>
      <c r="E205" s="163"/>
      <c r="F205" s="104"/>
    </row>
    <row r="206" spans="3:6" x14ac:dyDescent="0.25">
      <c r="C206" s="162"/>
      <c r="D206" s="163"/>
      <c r="E206" s="163"/>
      <c r="F206" s="104"/>
    </row>
    <row r="207" spans="3:6" x14ac:dyDescent="0.25">
      <c r="C207" s="162"/>
      <c r="D207" s="163"/>
      <c r="E207" s="163"/>
      <c r="F207" s="104"/>
    </row>
    <row r="208" spans="3:6" x14ac:dyDescent="0.25">
      <c r="C208" s="162"/>
      <c r="D208" s="163"/>
      <c r="E208" s="163"/>
      <c r="F208" s="104"/>
    </row>
    <row r="209" spans="3:6" x14ac:dyDescent="0.25">
      <c r="C209" s="162"/>
      <c r="D209" s="163"/>
      <c r="E209" s="163"/>
      <c r="F209" s="104"/>
    </row>
    <row r="210" spans="3:6" x14ac:dyDescent="0.25">
      <c r="C210" s="162"/>
      <c r="D210" s="163"/>
      <c r="E210" s="163"/>
      <c r="F210" s="104"/>
    </row>
    <row r="211" spans="3:6" x14ac:dyDescent="0.25">
      <c r="C211" s="162"/>
      <c r="D211" s="163"/>
      <c r="E211" s="163"/>
      <c r="F211" s="104"/>
    </row>
    <row r="212" spans="3:6" x14ac:dyDescent="0.25">
      <c r="C212" s="162"/>
      <c r="D212" s="163"/>
      <c r="E212" s="163"/>
      <c r="F212" s="104"/>
    </row>
    <row r="213" spans="3:6" x14ac:dyDescent="0.25">
      <c r="C213" s="162"/>
      <c r="D213" s="163"/>
      <c r="E213" s="163"/>
      <c r="F213" s="104"/>
    </row>
    <row r="214" spans="3:6" x14ac:dyDescent="0.25">
      <c r="C214" s="162"/>
      <c r="D214" s="163"/>
      <c r="E214" s="163"/>
      <c r="F214" s="104"/>
    </row>
    <row r="215" spans="3:6" x14ac:dyDescent="0.25">
      <c r="C215" s="162"/>
      <c r="D215" s="163"/>
      <c r="E215" s="163"/>
      <c r="F215" s="104"/>
    </row>
    <row r="216" spans="3:6" x14ac:dyDescent="0.25">
      <c r="C216" s="162"/>
      <c r="D216" s="163"/>
      <c r="E216" s="163"/>
      <c r="F216" s="104"/>
    </row>
    <row r="217" spans="3:6" x14ac:dyDescent="0.25">
      <c r="C217" s="162"/>
      <c r="D217" s="163"/>
      <c r="E217" s="163"/>
      <c r="F217" s="104"/>
    </row>
    <row r="218" spans="3:6" x14ac:dyDescent="0.25">
      <c r="C218" s="162"/>
      <c r="D218" s="163"/>
      <c r="E218" s="163"/>
      <c r="F218" s="104"/>
    </row>
    <row r="219" spans="3:6" x14ac:dyDescent="0.25">
      <c r="C219" s="162"/>
      <c r="D219" s="163"/>
      <c r="E219" s="163"/>
      <c r="F219" s="104"/>
    </row>
    <row r="220" spans="3:6" x14ac:dyDescent="0.25">
      <c r="C220" s="162"/>
      <c r="D220" s="163"/>
      <c r="E220" s="163"/>
      <c r="F220" s="104"/>
    </row>
    <row r="221" spans="3:6" x14ac:dyDescent="0.25">
      <c r="C221" s="162"/>
      <c r="D221" s="163"/>
      <c r="E221" s="163"/>
      <c r="F221" s="104"/>
    </row>
    <row r="222" spans="3:6" x14ac:dyDescent="0.25">
      <c r="C222" s="162"/>
      <c r="D222" s="163"/>
      <c r="E222" s="163"/>
      <c r="F222" s="104"/>
    </row>
    <row r="223" spans="3:6" x14ac:dyDescent="0.25">
      <c r="C223" s="162"/>
      <c r="D223" s="163"/>
      <c r="E223" s="163"/>
      <c r="F223" s="104"/>
    </row>
    <row r="224" spans="3:6" x14ac:dyDescent="0.25">
      <c r="C224" s="162"/>
      <c r="D224" s="163"/>
      <c r="E224" s="163"/>
      <c r="F224" s="104"/>
    </row>
    <row r="225" spans="3:6" x14ac:dyDescent="0.25">
      <c r="C225" s="162"/>
      <c r="D225" s="163"/>
      <c r="E225" s="163"/>
      <c r="F225" s="104"/>
    </row>
    <row r="226" spans="3:6" x14ac:dyDescent="0.25">
      <c r="C226" s="162"/>
      <c r="D226" s="163"/>
      <c r="E226" s="163"/>
      <c r="F226" s="104"/>
    </row>
    <row r="227" spans="3:6" x14ac:dyDescent="0.25">
      <c r="C227" s="162"/>
      <c r="D227" s="163"/>
      <c r="E227" s="163"/>
      <c r="F227" s="104"/>
    </row>
    <row r="228" spans="3:6" x14ac:dyDescent="0.25">
      <c r="C228" s="179"/>
      <c r="D228" s="180"/>
      <c r="E228" s="180"/>
      <c r="F228" s="106"/>
    </row>
    <row r="229" spans="3:6" ht="66" customHeight="1" x14ac:dyDescent="0.25">
      <c r="C229" s="164" t="s">
        <v>114</v>
      </c>
      <c r="D229" s="165"/>
      <c r="E229" s="165"/>
      <c r="F229" s="108"/>
    </row>
    <row r="230" spans="3:6" x14ac:dyDescent="0.25">
      <c r="C230" s="160"/>
      <c r="D230" s="161"/>
      <c r="E230" s="161"/>
      <c r="F230" s="102"/>
    </row>
    <row r="231" spans="3:6" x14ac:dyDescent="0.25">
      <c r="C231" s="162"/>
      <c r="D231" s="163"/>
      <c r="E231" s="163"/>
      <c r="F231" s="104"/>
    </row>
    <row r="232" spans="3:6" x14ac:dyDescent="0.25">
      <c r="C232" s="162"/>
      <c r="D232" s="163"/>
      <c r="E232" s="163"/>
      <c r="F232" s="104"/>
    </row>
    <row r="233" spans="3:6" x14ac:dyDescent="0.25">
      <c r="C233" s="162"/>
      <c r="D233" s="163"/>
      <c r="E233" s="163"/>
      <c r="F233" s="104"/>
    </row>
    <row r="234" spans="3:6" x14ac:dyDescent="0.25">
      <c r="C234" s="162"/>
      <c r="D234" s="163"/>
      <c r="E234" s="163"/>
      <c r="F234" s="104"/>
    </row>
    <row r="235" spans="3:6" x14ac:dyDescent="0.25">
      <c r="C235" s="162"/>
      <c r="D235" s="163"/>
      <c r="E235" s="163"/>
      <c r="F235" s="104"/>
    </row>
    <row r="236" spans="3:6" x14ac:dyDescent="0.25">
      <c r="C236" s="162"/>
      <c r="D236" s="163"/>
      <c r="E236" s="163"/>
      <c r="F236" s="104"/>
    </row>
    <row r="237" spans="3:6" x14ac:dyDescent="0.25">
      <c r="C237" s="162"/>
      <c r="D237" s="163"/>
      <c r="E237" s="163"/>
      <c r="F237" s="104"/>
    </row>
    <row r="238" spans="3:6" x14ac:dyDescent="0.25">
      <c r="C238" s="162"/>
      <c r="D238" s="163"/>
      <c r="E238" s="163"/>
      <c r="F238" s="104"/>
    </row>
    <row r="239" spans="3:6" x14ac:dyDescent="0.25">
      <c r="C239" s="162"/>
      <c r="D239" s="163"/>
      <c r="E239" s="163"/>
      <c r="F239" s="104"/>
    </row>
    <row r="240" spans="3:6" x14ac:dyDescent="0.25">
      <c r="C240" s="162"/>
      <c r="D240" s="163"/>
      <c r="E240" s="163"/>
      <c r="F240" s="104"/>
    </row>
    <row r="241" spans="3:6" x14ac:dyDescent="0.25">
      <c r="C241" s="162"/>
      <c r="D241" s="163"/>
      <c r="E241" s="163"/>
      <c r="F241" s="104"/>
    </row>
    <row r="242" spans="3:6" x14ac:dyDescent="0.25">
      <c r="C242" s="162"/>
      <c r="D242" s="163"/>
      <c r="E242" s="163"/>
      <c r="F242" s="104"/>
    </row>
    <row r="243" spans="3:6" x14ac:dyDescent="0.25">
      <c r="C243" s="162"/>
      <c r="D243" s="163"/>
      <c r="E243" s="163"/>
      <c r="F243" s="104"/>
    </row>
    <row r="244" spans="3:6" x14ac:dyDescent="0.25">
      <c r="C244" s="162"/>
      <c r="D244" s="163"/>
      <c r="E244" s="163"/>
      <c r="F244" s="104"/>
    </row>
    <row r="245" spans="3:6" x14ac:dyDescent="0.25">
      <c r="C245" s="179"/>
      <c r="D245" s="180"/>
      <c r="E245" s="180"/>
      <c r="F245" s="106"/>
    </row>
    <row r="246" spans="3:6" ht="15" customHeight="1" x14ac:dyDescent="0.25">
      <c r="C246" s="164" t="s">
        <v>115</v>
      </c>
      <c r="D246" s="243"/>
      <c r="E246" s="146"/>
      <c r="F246" s="147"/>
    </row>
    <row r="247" spans="3:6" x14ac:dyDescent="0.25">
      <c r="C247" s="40" t="s">
        <v>116</v>
      </c>
      <c r="D247" s="24"/>
      <c r="E247" s="81"/>
      <c r="F247" s="41"/>
    </row>
    <row r="248" spans="3:6" x14ac:dyDescent="0.25">
      <c r="C248" s="40" t="s">
        <v>117</v>
      </c>
      <c r="D248" s="24"/>
      <c r="E248" s="82"/>
      <c r="F248" s="83"/>
    </row>
    <row r="249" spans="3:6" ht="31.5" customHeight="1" x14ac:dyDescent="0.25">
      <c r="C249" s="164" t="s">
        <v>118</v>
      </c>
      <c r="D249" s="165"/>
      <c r="E249" s="165"/>
      <c r="F249" s="108"/>
    </row>
    <row r="250" spans="3:6" x14ac:dyDescent="0.25">
      <c r="C250" s="160"/>
      <c r="D250" s="161"/>
      <c r="E250" s="161"/>
      <c r="F250" s="102"/>
    </row>
    <row r="251" spans="3:6" x14ac:dyDescent="0.25">
      <c r="C251" s="162"/>
      <c r="D251" s="163"/>
      <c r="E251" s="163"/>
      <c r="F251" s="104"/>
    </row>
    <row r="252" spans="3:6" x14ac:dyDescent="0.25">
      <c r="C252" s="162"/>
      <c r="D252" s="163"/>
      <c r="E252" s="163"/>
      <c r="F252" s="104"/>
    </row>
    <row r="253" spans="3:6" x14ac:dyDescent="0.25">
      <c r="C253" s="162"/>
      <c r="D253" s="163"/>
      <c r="E253" s="163"/>
      <c r="F253" s="104"/>
    </row>
    <row r="254" spans="3:6" x14ac:dyDescent="0.25">
      <c r="C254" s="162"/>
      <c r="D254" s="163"/>
      <c r="E254" s="163"/>
      <c r="F254" s="104"/>
    </row>
    <row r="255" spans="3:6" x14ac:dyDescent="0.25">
      <c r="C255" s="162"/>
      <c r="D255" s="163"/>
      <c r="E255" s="163"/>
      <c r="F255" s="104"/>
    </row>
    <row r="256" spans="3:6" x14ac:dyDescent="0.25">
      <c r="C256" s="162"/>
      <c r="D256" s="163"/>
      <c r="E256" s="163"/>
      <c r="F256" s="104"/>
    </row>
    <row r="257" spans="3:6" x14ac:dyDescent="0.25">
      <c r="C257" s="162"/>
      <c r="D257" s="163"/>
      <c r="E257" s="163"/>
      <c r="F257" s="104"/>
    </row>
    <row r="258" spans="3:6" x14ac:dyDescent="0.25">
      <c r="C258" s="162"/>
      <c r="D258" s="163"/>
      <c r="E258" s="163"/>
      <c r="F258" s="104"/>
    </row>
    <row r="259" spans="3:6" x14ac:dyDescent="0.25">
      <c r="C259" s="179"/>
      <c r="D259" s="180"/>
      <c r="E259" s="180"/>
      <c r="F259" s="106"/>
    </row>
    <row r="260" spans="3:6" ht="62.25" customHeight="1" x14ac:dyDescent="0.25">
      <c r="C260" s="164" t="s">
        <v>119</v>
      </c>
      <c r="D260" s="165"/>
      <c r="E260" s="165"/>
      <c r="F260" s="108"/>
    </row>
    <row r="261" spans="3:6" x14ac:dyDescent="0.25">
      <c r="C261" s="160"/>
      <c r="D261" s="161"/>
      <c r="E261" s="161"/>
      <c r="F261" s="102"/>
    </row>
    <row r="262" spans="3:6" x14ac:dyDescent="0.25">
      <c r="C262" s="162"/>
      <c r="D262" s="163"/>
      <c r="E262" s="163"/>
      <c r="F262" s="104"/>
    </row>
    <row r="263" spans="3:6" x14ac:dyDescent="0.25">
      <c r="C263" s="162"/>
      <c r="D263" s="163"/>
      <c r="E263" s="163"/>
      <c r="F263" s="104"/>
    </row>
    <row r="264" spans="3:6" x14ac:dyDescent="0.25">
      <c r="C264" s="162"/>
      <c r="D264" s="163"/>
      <c r="E264" s="163"/>
      <c r="F264" s="104"/>
    </row>
    <row r="265" spans="3:6" x14ac:dyDescent="0.25">
      <c r="C265" s="162"/>
      <c r="D265" s="163"/>
      <c r="E265" s="163"/>
      <c r="F265" s="104"/>
    </row>
    <row r="266" spans="3:6" x14ac:dyDescent="0.25">
      <c r="C266" s="162"/>
      <c r="D266" s="163"/>
      <c r="E266" s="163"/>
      <c r="F266" s="104"/>
    </row>
    <row r="267" spans="3:6" x14ac:dyDescent="0.25">
      <c r="C267" s="162"/>
      <c r="D267" s="163"/>
      <c r="E267" s="163"/>
      <c r="F267" s="104"/>
    </row>
    <row r="268" spans="3:6" x14ac:dyDescent="0.25">
      <c r="C268" s="270"/>
      <c r="D268" s="271"/>
      <c r="E268" s="271"/>
      <c r="F268" s="254"/>
    </row>
    <row r="269" spans="3:6" ht="15.75" x14ac:dyDescent="0.25">
      <c r="C269" s="130" t="s">
        <v>120</v>
      </c>
      <c r="D269" s="131"/>
      <c r="E269" s="131"/>
      <c r="F269" s="132"/>
    </row>
    <row r="270" spans="3:6" ht="47.25" customHeight="1" x14ac:dyDescent="0.25">
      <c r="C270" s="164" t="s">
        <v>121</v>
      </c>
      <c r="D270" s="243"/>
      <c r="E270" s="146"/>
      <c r="F270" s="147"/>
    </row>
    <row r="271" spans="3:6" x14ac:dyDescent="0.25">
      <c r="C271" s="40" t="s">
        <v>122</v>
      </c>
      <c r="D271" s="24"/>
      <c r="E271" s="148"/>
      <c r="F271" s="149"/>
    </row>
    <row r="272" spans="3:6" x14ac:dyDescent="0.25">
      <c r="C272" s="42" t="s">
        <v>123</v>
      </c>
      <c r="D272" s="30"/>
      <c r="E272" s="208"/>
      <c r="F272" s="209"/>
    </row>
    <row r="273" spans="3:6" ht="30" customHeight="1" x14ac:dyDescent="0.25">
      <c r="C273" s="164" t="s">
        <v>124</v>
      </c>
      <c r="D273" s="165"/>
      <c r="E273" s="165"/>
      <c r="F273" s="108"/>
    </row>
    <row r="274" spans="3:6" x14ac:dyDescent="0.25">
      <c r="C274" s="160"/>
      <c r="D274" s="161"/>
      <c r="E274" s="161"/>
      <c r="F274" s="102"/>
    </row>
    <row r="275" spans="3:6" x14ac:dyDescent="0.25">
      <c r="C275" s="162"/>
      <c r="D275" s="163"/>
      <c r="E275" s="163"/>
      <c r="F275" s="104"/>
    </row>
    <row r="276" spans="3:6" x14ac:dyDescent="0.25">
      <c r="C276" s="162"/>
      <c r="D276" s="163"/>
      <c r="E276" s="163"/>
      <c r="F276" s="104"/>
    </row>
    <row r="277" spans="3:6" x14ac:dyDescent="0.25">
      <c r="C277" s="162"/>
      <c r="D277" s="163"/>
      <c r="E277" s="163"/>
      <c r="F277" s="104"/>
    </row>
    <row r="278" spans="3:6" x14ac:dyDescent="0.25">
      <c r="C278" s="162"/>
      <c r="D278" s="163"/>
      <c r="E278" s="163"/>
      <c r="F278" s="104"/>
    </row>
    <row r="279" spans="3:6" x14ac:dyDescent="0.25">
      <c r="C279" s="162"/>
      <c r="D279" s="163"/>
      <c r="E279" s="163"/>
      <c r="F279" s="104"/>
    </row>
    <row r="280" spans="3:6" x14ac:dyDescent="0.25">
      <c r="C280" s="162"/>
      <c r="D280" s="163"/>
      <c r="E280" s="163"/>
      <c r="F280" s="104"/>
    </row>
    <row r="281" spans="3:6" x14ac:dyDescent="0.25">
      <c r="C281" s="162"/>
      <c r="D281" s="163"/>
      <c r="E281" s="163"/>
      <c r="F281" s="104"/>
    </row>
    <row r="282" spans="3:6" x14ac:dyDescent="0.25">
      <c r="C282" s="162"/>
      <c r="D282" s="163"/>
      <c r="E282" s="163"/>
      <c r="F282" s="104"/>
    </row>
    <row r="283" spans="3:6" x14ac:dyDescent="0.25">
      <c r="C283" s="162"/>
      <c r="D283" s="163"/>
      <c r="E283" s="163"/>
      <c r="F283" s="104"/>
    </row>
    <row r="284" spans="3:6" x14ac:dyDescent="0.25">
      <c r="C284" s="162"/>
      <c r="D284" s="163"/>
      <c r="E284" s="163"/>
      <c r="F284" s="104"/>
    </row>
    <row r="285" spans="3:6" x14ac:dyDescent="0.25">
      <c r="C285" s="162"/>
      <c r="D285" s="163"/>
      <c r="E285" s="163"/>
      <c r="F285" s="104"/>
    </row>
    <row r="286" spans="3:6" x14ac:dyDescent="0.25">
      <c r="C286" s="162"/>
      <c r="D286" s="163"/>
      <c r="E286" s="163"/>
      <c r="F286" s="104"/>
    </row>
    <row r="287" spans="3:6" x14ac:dyDescent="0.25">
      <c r="C287" s="162"/>
      <c r="D287" s="163"/>
      <c r="E287" s="163"/>
      <c r="F287" s="104"/>
    </row>
    <row r="288" spans="3:6" x14ac:dyDescent="0.25">
      <c r="C288" s="162"/>
      <c r="D288" s="163"/>
      <c r="E288" s="163"/>
      <c r="F288" s="104"/>
    </row>
    <row r="289" spans="3:6" x14ac:dyDescent="0.25">
      <c r="C289" s="162"/>
      <c r="D289" s="163"/>
      <c r="E289" s="163"/>
      <c r="F289" s="104"/>
    </row>
    <row r="290" spans="3:6" x14ac:dyDescent="0.25">
      <c r="C290" s="162"/>
      <c r="D290" s="163"/>
      <c r="E290" s="163"/>
      <c r="F290" s="104"/>
    </row>
    <row r="291" spans="3:6" x14ac:dyDescent="0.25">
      <c r="C291" s="162"/>
      <c r="D291" s="163"/>
      <c r="E291" s="163"/>
      <c r="F291" s="104"/>
    </row>
    <row r="292" spans="3:6" x14ac:dyDescent="0.25">
      <c r="C292" s="162"/>
      <c r="D292" s="163"/>
      <c r="E292" s="163"/>
      <c r="F292" s="104"/>
    </row>
    <row r="293" spans="3:6" x14ac:dyDescent="0.25">
      <c r="C293" s="270"/>
      <c r="D293" s="271"/>
      <c r="E293" s="271"/>
      <c r="F293" s="254"/>
    </row>
    <row r="294" spans="3:6" ht="34.5" customHeight="1" x14ac:dyDescent="0.25">
      <c r="C294" s="130" t="s">
        <v>43</v>
      </c>
      <c r="D294" s="131"/>
      <c r="E294" s="131"/>
      <c r="F294" s="132"/>
    </row>
    <row r="295" spans="3:6" ht="30" x14ac:dyDescent="0.25">
      <c r="C295" s="46" t="s">
        <v>125</v>
      </c>
      <c r="D295" s="24"/>
      <c r="E295" s="107" t="s">
        <v>126</v>
      </c>
      <c r="F295" s="108"/>
    </row>
    <row r="296" spans="3:6" x14ac:dyDescent="0.25">
      <c r="C296" s="40" t="s">
        <v>127</v>
      </c>
      <c r="D296" s="24"/>
      <c r="E296" s="299"/>
      <c r="F296" s="300"/>
    </row>
    <row r="297" spans="3:6" x14ac:dyDescent="0.25">
      <c r="C297" s="40" t="s">
        <v>44</v>
      </c>
      <c r="D297" s="14"/>
      <c r="E297" s="301"/>
      <c r="F297" s="302"/>
    </row>
    <row r="298" spans="3:6" x14ac:dyDescent="0.25">
      <c r="C298" s="40" t="s">
        <v>45</v>
      </c>
      <c r="D298" s="14"/>
      <c r="E298" s="301"/>
      <c r="F298" s="302"/>
    </row>
    <row r="299" spans="3:6" x14ac:dyDescent="0.25">
      <c r="C299" s="40" t="s">
        <v>128</v>
      </c>
      <c r="D299" s="17"/>
      <c r="E299" s="301"/>
      <c r="F299" s="302"/>
    </row>
    <row r="300" spans="3:6" ht="60" x14ac:dyDescent="0.25">
      <c r="C300" s="46" t="s">
        <v>129</v>
      </c>
      <c r="D300" s="24"/>
      <c r="E300" s="301"/>
      <c r="F300" s="302"/>
    </row>
    <row r="301" spans="3:6" x14ac:dyDescent="0.25">
      <c r="C301" s="109"/>
      <c r="D301" s="110"/>
      <c r="E301" s="301"/>
      <c r="F301" s="302"/>
    </row>
    <row r="302" spans="3:6" x14ac:dyDescent="0.25">
      <c r="C302" s="111"/>
      <c r="D302" s="112"/>
      <c r="E302" s="301"/>
      <c r="F302" s="302"/>
    </row>
    <row r="303" spans="3:6" x14ac:dyDescent="0.25">
      <c r="C303" s="111"/>
      <c r="D303" s="112"/>
      <c r="E303" s="301"/>
      <c r="F303" s="302"/>
    </row>
    <row r="304" spans="3:6" x14ac:dyDescent="0.25">
      <c r="C304" s="111"/>
      <c r="D304" s="112"/>
      <c r="E304" s="301"/>
      <c r="F304" s="302"/>
    </row>
    <row r="305" spans="3:6" x14ac:dyDescent="0.25">
      <c r="C305" s="111"/>
      <c r="D305" s="112"/>
      <c r="E305" s="301"/>
      <c r="F305" s="302"/>
    </row>
    <row r="306" spans="3:6" x14ac:dyDescent="0.25">
      <c r="C306" s="111"/>
      <c r="D306" s="112"/>
      <c r="E306" s="301"/>
      <c r="F306" s="302"/>
    </row>
    <row r="307" spans="3:6" x14ac:dyDescent="0.25">
      <c r="C307" s="111"/>
      <c r="D307" s="112"/>
      <c r="E307" s="301"/>
      <c r="F307" s="302"/>
    </row>
    <row r="308" spans="3:6" x14ac:dyDescent="0.25">
      <c r="C308" s="111"/>
      <c r="D308" s="112"/>
      <c r="E308" s="301"/>
      <c r="F308" s="302"/>
    </row>
    <row r="309" spans="3:6" x14ac:dyDescent="0.25">
      <c r="C309" s="111"/>
      <c r="D309" s="112"/>
      <c r="E309" s="301"/>
      <c r="F309" s="302"/>
    </row>
    <row r="310" spans="3:6" x14ac:dyDescent="0.25">
      <c r="C310" s="111"/>
      <c r="D310" s="112"/>
      <c r="E310" s="301"/>
      <c r="F310" s="302"/>
    </row>
    <row r="311" spans="3:6" x14ac:dyDescent="0.25">
      <c r="C311" s="111"/>
      <c r="D311" s="112"/>
      <c r="E311" s="301"/>
      <c r="F311" s="302"/>
    </row>
    <row r="312" spans="3:6" x14ac:dyDescent="0.25">
      <c r="C312" s="111"/>
      <c r="D312" s="112"/>
      <c r="E312" s="301"/>
      <c r="F312" s="302"/>
    </row>
    <row r="313" spans="3:6" x14ac:dyDescent="0.25">
      <c r="C313" s="111"/>
      <c r="D313" s="112"/>
      <c r="E313" s="301"/>
      <c r="F313" s="302"/>
    </row>
    <row r="314" spans="3:6" x14ac:dyDescent="0.25">
      <c r="C314" s="111"/>
      <c r="D314" s="112"/>
      <c r="E314" s="301"/>
      <c r="F314" s="302"/>
    </row>
    <row r="315" spans="3:6" x14ac:dyDescent="0.25">
      <c r="C315" s="111"/>
      <c r="D315" s="112"/>
      <c r="E315" s="301"/>
      <c r="F315" s="302"/>
    </row>
    <row r="316" spans="3:6" x14ac:dyDescent="0.25">
      <c r="C316" s="111"/>
      <c r="D316" s="112"/>
      <c r="E316" s="301"/>
      <c r="F316" s="302"/>
    </row>
    <row r="317" spans="3:6" x14ac:dyDescent="0.25">
      <c r="C317" s="111"/>
      <c r="D317" s="112"/>
      <c r="E317" s="301"/>
      <c r="F317" s="302"/>
    </row>
    <row r="318" spans="3:6" x14ac:dyDescent="0.25">
      <c r="C318" s="111"/>
      <c r="D318" s="112"/>
      <c r="E318" s="301"/>
      <c r="F318" s="302"/>
    </row>
    <row r="319" spans="3:6" x14ac:dyDescent="0.25">
      <c r="C319" s="111"/>
      <c r="D319" s="112"/>
      <c r="E319" s="301"/>
      <c r="F319" s="302"/>
    </row>
    <row r="320" spans="3:6" x14ac:dyDescent="0.25">
      <c r="C320" s="111"/>
      <c r="D320" s="112"/>
      <c r="E320" s="301"/>
      <c r="F320" s="302"/>
    </row>
    <row r="321" spans="3:6" x14ac:dyDescent="0.25">
      <c r="C321" s="111"/>
      <c r="D321" s="112"/>
      <c r="E321" s="301"/>
      <c r="F321" s="302"/>
    </row>
    <row r="322" spans="3:6" x14ac:dyDescent="0.25">
      <c r="C322" s="111"/>
      <c r="D322" s="112"/>
      <c r="E322" s="301"/>
      <c r="F322" s="302"/>
    </row>
    <row r="323" spans="3:6" x14ac:dyDescent="0.25">
      <c r="C323" s="113"/>
      <c r="D323" s="114"/>
      <c r="E323" s="303"/>
      <c r="F323" s="304"/>
    </row>
    <row r="324" spans="3:6" ht="48" customHeight="1" x14ac:dyDescent="0.25">
      <c r="C324" s="249" t="s">
        <v>130</v>
      </c>
      <c r="D324" s="131"/>
      <c r="E324" s="131"/>
      <c r="F324" s="250"/>
    </row>
    <row r="325" spans="3:6" ht="19.5" customHeight="1" x14ac:dyDescent="0.25">
      <c r="C325" s="305" t="s">
        <v>208</v>
      </c>
      <c r="D325" s="306"/>
      <c r="E325" s="306"/>
      <c r="F325" s="307"/>
    </row>
    <row r="326" spans="3:6" x14ac:dyDescent="0.25">
      <c r="C326" s="40" t="s">
        <v>132</v>
      </c>
      <c r="D326" s="8" t="s">
        <v>133</v>
      </c>
      <c r="E326" s="9" t="s">
        <v>134</v>
      </c>
      <c r="F326" s="47" t="s">
        <v>135</v>
      </c>
    </row>
    <row r="327" spans="3:6" x14ac:dyDescent="0.25">
      <c r="C327" s="48"/>
      <c r="D327" s="14"/>
      <c r="E327" s="33"/>
      <c r="F327" s="49"/>
    </row>
    <row r="328" spans="3:6" x14ac:dyDescent="0.25">
      <c r="C328" s="50"/>
      <c r="D328" s="14"/>
      <c r="E328" s="33"/>
      <c r="F328" s="51"/>
    </row>
    <row r="329" spans="3:6" x14ac:dyDescent="0.25">
      <c r="C329" s="48"/>
      <c r="D329" s="14"/>
      <c r="E329" s="33"/>
      <c r="F329" s="49"/>
    </row>
    <row r="330" spans="3:6" x14ac:dyDescent="0.25">
      <c r="C330" s="50"/>
      <c r="D330" s="14"/>
      <c r="E330" s="33"/>
      <c r="F330" s="51"/>
    </row>
    <row r="331" spans="3:6" x14ac:dyDescent="0.25">
      <c r="C331" s="48"/>
      <c r="D331" s="14"/>
      <c r="E331" s="33"/>
      <c r="F331" s="49"/>
    </row>
    <row r="332" spans="3:6" x14ac:dyDescent="0.25">
      <c r="C332" s="50"/>
      <c r="D332" s="14"/>
      <c r="E332" s="33"/>
      <c r="F332" s="51"/>
    </row>
    <row r="333" spans="3:6" x14ac:dyDescent="0.25">
      <c r="C333" s="48"/>
      <c r="D333" s="14"/>
      <c r="E333" s="33"/>
      <c r="F333" s="49"/>
    </row>
    <row r="334" spans="3:6" x14ac:dyDescent="0.25">
      <c r="C334" s="50"/>
      <c r="D334" s="14"/>
      <c r="E334" s="33"/>
      <c r="F334" s="51"/>
    </row>
    <row r="335" spans="3:6" x14ac:dyDescent="0.25">
      <c r="C335" s="48"/>
      <c r="D335" s="14"/>
      <c r="E335" s="33"/>
      <c r="F335" s="49"/>
    </row>
    <row r="336" spans="3:6" x14ac:dyDescent="0.25">
      <c r="C336" s="48"/>
      <c r="D336" s="14"/>
      <c r="E336" s="33"/>
      <c r="F336" s="51"/>
    </row>
    <row r="337" spans="3:6" ht="15.75" x14ac:dyDescent="0.25">
      <c r="C337" s="181" t="s">
        <v>136</v>
      </c>
      <c r="D337" s="285"/>
      <c r="E337" s="146"/>
      <c r="F337" s="147"/>
    </row>
    <row r="338" spans="3:6" x14ac:dyDescent="0.25">
      <c r="C338" s="52" t="s">
        <v>137</v>
      </c>
      <c r="D338" s="19">
        <f>SUMIFS($D$327:$D$336,$E$327:$E$336, "Secured")</f>
        <v>0</v>
      </c>
      <c r="E338" s="148"/>
      <c r="F338" s="149"/>
    </row>
    <row r="339" spans="3:6" x14ac:dyDescent="0.25">
      <c r="C339" s="52" t="s">
        <v>138</v>
      </c>
      <c r="D339" s="19">
        <f>SUMIFS($D$327:$D$336,$E$327:$E$336, "Anticipated")</f>
        <v>0</v>
      </c>
      <c r="E339" s="148"/>
      <c r="F339" s="149"/>
    </row>
    <row r="340" spans="3:6" x14ac:dyDescent="0.25">
      <c r="C340" s="52" t="s">
        <v>139</v>
      </c>
      <c r="D340" s="19">
        <f>SUMIFS($D$327:$D$336,$E$327:$E$336, "Proposed")</f>
        <v>0</v>
      </c>
      <c r="E340" s="148"/>
      <c r="F340" s="149"/>
    </row>
    <row r="341" spans="3:6" x14ac:dyDescent="0.25">
      <c r="C341" s="52" t="s">
        <v>209</v>
      </c>
      <c r="D341" s="19">
        <f>SUM(D338:D340)</f>
        <v>0</v>
      </c>
      <c r="E341" s="148"/>
      <c r="F341" s="149"/>
    </row>
    <row r="342" spans="3:6" x14ac:dyDescent="0.25">
      <c r="C342" s="52" t="s">
        <v>210</v>
      </c>
      <c r="D342" s="19">
        <f>D7</f>
        <v>0</v>
      </c>
      <c r="E342" s="148"/>
      <c r="F342" s="149"/>
    </row>
    <row r="343" spans="3:6" x14ac:dyDescent="0.25">
      <c r="C343" s="52" t="s">
        <v>142</v>
      </c>
      <c r="D343" s="96" t="str">
        <f>IFERROR(D341/D342,"-")</f>
        <v>-</v>
      </c>
      <c r="E343" s="148"/>
      <c r="F343" s="149"/>
    </row>
    <row r="344" spans="3:6" x14ac:dyDescent="0.25">
      <c r="C344" s="315" t="s">
        <v>143</v>
      </c>
      <c r="D344" s="316"/>
      <c r="E344" s="148"/>
      <c r="F344" s="149"/>
    </row>
    <row r="345" spans="3:6" x14ac:dyDescent="0.25">
      <c r="C345" s="317"/>
      <c r="D345" s="318"/>
      <c r="E345" s="308"/>
      <c r="F345" s="277"/>
    </row>
    <row r="346" spans="3:6" ht="15.75" x14ac:dyDescent="0.25">
      <c r="C346" s="130" t="s">
        <v>144</v>
      </c>
      <c r="D346" s="131"/>
      <c r="E346" s="131"/>
      <c r="F346" s="132"/>
    </row>
    <row r="347" spans="3:6" ht="15.75" x14ac:dyDescent="0.25">
      <c r="C347" s="181" t="s">
        <v>145</v>
      </c>
      <c r="D347" s="285"/>
      <c r="E347" s="146"/>
      <c r="F347" s="147"/>
    </row>
    <row r="348" spans="3:6" x14ac:dyDescent="0.25">
      <c r="C348" s="40" t="s">
        <v>146</v>
      </c>
      <c r="D348" s="12">
        <f>D7</f>
        <v>0</v>
      </c>
      <c r="E348" s="148"/>
      <c r="F348" s="149"/>
    </row>
    <row r="349" spans="3:6" x14ac:dyDescent="0.25">
      <c r="C349" s="42" t="s">
        <v>147</v>
      </c>
      <c r="D349" s="12">
        <f>D341</f>
        <v>0</v>
      </c>
      <c r="E349" s="148"/>
      <c r="F349" s="149"/>
    </row>
    <row r="350" spans="3:6" ht="15.75" x14ac:dyDescent="0.25">
      <c r="C350" s="43" t="s">
        <v>148</v>
      </c>
      <c r="D350" s="4"/>
      <c r="E350" s="148"/>
      <c r="F350" s="149"/>
    </row>
    <row r="351" spans="3:6" x14ac:dyDescent="0.25">
      <c r="C351" s="44" t="s">
        <v>149</v>
      </c>
      <c r="D351" s="24"/>
      <c r="E351" s="148"/>
      <c r="F351" s="149"/>
    </row>
    <row r="352" spans="3:6" x14ac:dyDescent="0.25">
      <c r="C352" s="45" t="s">
        <v>150</v>
      </c>
      <c r="D352" s="24"/>
      <c r="E352" s="148"/>
      <c r="F352" s="149"/>
    </row>
    <row r="353" spans="3:6" x14ac:dyDescent="0.25">
      <c r="C353" s="40" t="s">
        <v>151</v>
      </c>
      <c r="D353" s="16"/>
      <c r="E353" s="148"/>
      <c r="F353" s="149"/>
    </row>
    <row r="354" spans="3:6" x14ac:dyDescent="0.25">
      <c r="C354" s="42" t="s">
        <v>152</v>
      </c>
      <c r="D354" s="11">
        <f>D353*DollarsPerKWH_Residential</f>
        <v>0</v>
      </c>
      <c r="E354" s="148"/>
      <c r="F354" s="149"/>
    </row>
    <row r="355" spans="3:6" x14ac:dyDescent="0.25">
      <c r="C355" s="40" t="s">
        <v>153</v>
      </c>
      <c r="D355" s="16"/>
      <c r="E355" s="148"/>
      <c r="F355" s="149"/>
    </row>
    <row r="356" spans="3:6" x14ac:dyDescent="0.25">
      <c r="C356" s="42" t="s">
        <v>154</v>
      </c>
      <c r="D356" s="11">
        <f>D355*DollarsPerTherm_Gas</f>
        <v>0</v>
      </c>
      <c r="E356" s="148"/>
      <c r="F356" s="149"/>
    </row>
    <row r="357" spans="3:6" x14ac:dyDescent="0.25">
      <c r="C357" s="91" t="s">
        <v>155</v>
      </c>
      <c r="D357" s="16"/>
      <c r="E357" s="148"/>
      <c r="F357" s="149"/>
    </row>
    <row r="358" spans="3:6" x14ac:dyDescent="0.25">
      <c r="C358" s="92" t="s">
        <v>156</v>
      </c>
      <c r="D358" s="11">
        <f>D357*DollarsPerGallon_Propane</f>
        <v>0</v>
      </c>
      <c r="E358" s="148"/>
      <c r="F358" s="149"/>
    </row>
    <row r="359" spans="3:6" x14ac:dyDescent="0.25">
      <c r="C359" s="91" t="s">
        <v>157</v>
      </c>
      <c r="D359" s="16"/>
      <c r="E359" s="148"/>
      <c r="F359" s="149"/>
    </row>
    <row r="360" spans="3:6" x14ac:dyDescent="0.25">
      <c r="C360" s="92" t="s">
        <v>158</v>
      </c>
      <c r="D360" s="11">
        <f>D359*DollarsPerGallon_Oil</f>
        <v>0</v>
      </c>
      <c r="E360" s="148"/>
      <c r="F360" s="149"/>
    </row>
    <row r="361" spans="3:6" ht="15.75" x14ac:dyDescent="0.25">
      <c r="C361" s="43" t="s">
        <v>159</v>
      </c>
      <c r="D361" s="4"/>
      <c r="E361" s="148"/>
      <c r="F361" s="149"/>
    </row>
    <row r="362" spans="3:6" x14ac:dyDescent="0.25">
      <c r="C362" s="40" t="s">
        <v>160</v>
      </c>
      <c r="D362" s="12">
        <f>D354+D356+D358+D360</f>
        <v>0</v>
      </c>
      <c r="E362" s="148"/>
      <c r="F362" s="149"/>
    </row>
    <row r="363" spans="3:6" x14ac:dyDescent="0.25">
      <c r="C363" s="40" t="s">
        <v>161</v>
      </c>
      <c r="D363" s="93" t="str">
        <f>IFERROR(#REF!/D362,"-")</f>
        <v>-</v>
      </c>
      <c r="E363" s="208"/>
      <c r="F363" s="209"/>
    </row>
    <row r="364" spans="3:6" ht="32.25" customHeight="1" x14ac:dyDescent="0.25">
      <c r="C364" s="164" t="s">
        <v>162</v>
      </c>
      <c r="D364" s="165"/>
      <c r="E364" s="165"/>
      <c r="F364" s="108"/>
    </row>
    <row r="365" spans="3:6" x14ac:dyDescent="0.25">
      <c r="C365" s="160"/>
      <c r="D365" s="161"/>
      <c r="E365" s="161"/>
      <c r="F365" s="102"/>
    </row>
    <row r="366" spans="3:6" x14ac:dyDescent="0.25">
      <c r="C366" s="162"/>
      <c r="D366" s="163"/>
      <c r="E366" s="163"/>
      <c r="F366" s="104"/>
    </row>
    <row r="367" spans="3:6" x14ac:dyDescent="0.25">
      <c r="C367" s="162"/>
      <c r="D367" s="163"/>
      <c r="E367" s="163"/>
      <c r="F367" s="104"/>
    </row>
    <row r="368" spans="3:6" x14ac:dyDescent="0.25">
      <c r="C368" s="162"/>
      <c r="D368" s="163"/>
      <c r="E368" s="163"/>
      <c r="F368" s="104"/>
    </row>
    <row r="369" spans="3:6" x14ac:dyDescent="0.25">
      <c r="C369" s="162"/>
      <c r="D369" s="163"/>
      <c r="E369" s="163"/>
      <c r="F369" s="104"/>
    </row>
    <row r="370" spans="3:6" x14ac:dyDescent="0.25">
      <c r="C370" s="162"/>
      <c r="D370" s="163"/>
      <c r="E370" s="163"/>
      <c r="F370" s="104"/>
    </row>
    <row r="371" spans="3:6" x14ac:dyDescent="0.25">
      <c r="C371" s="162"/>
      <c r="D371" s="163"/>
      <c r="E371" s="163"/>
      <c r="F371" s="104"/>
    </row>
    <row r="372" spans="3:6" x14ac:dyDescent="0.25">
      <c r="C372" s="162"/>
      <c r="D372" s="163"/>
      <c r="E372" s="163"/>
      <c r="F372" s="104"/>
    </row>
    <row r="373" spans="3:6" x14ac:dyDescent="0.25">
      <c r="C373" s="162"/>
      <c r="D373" s="163"/>
      <c r="E373" s="163"/>
      <c r="F373" s="104"/>
    </row>
    <row r="374" spans="3:6" x14ac:dyDescent="0.25">
      <c r="C374" s="162"/>
      <c r="D374" s="163"/>
      <c r="E374" s="163"/>
      <c r="F374" s="104"/>
    </row>
    <row r="375" spans="3:6" x14ac:dyDescent="0.25">
      <c r="C375" s="162"/>
      <c r="D375" s="163"/>
      <c r="E375" s="163"/>
      <c r="F375" s="104"/>
    </row>
    <row r="376" spans="3:6" x14ac:dyDescent="0.25">
      <c r="C376" s="162"/>
      <c r="D376" s="163"/>
      <c r="E376" s="163"/>
      <c r="F376" s="104"/>
    </row>
    <row r="377" spans="3:6" x14ac:dyDescent="0.25">
      <c r="C377" s="162"/>
      <c r="D377" s="163"/>
      <c r="E377" s="163"/>
      <c r="F377" s="104"/>
    </row>
    <row r="378" spans="3:6" x14ac:dyDescent="0.25">
      <c r="C378" s="162"/>
      <c r="D378" s="163"/>
      <c r="E378" s="163"/>
      <c r="F378" s="104"/>
    </row>
    <row r="379" spans="3:6" x14ac:dyDescent="0.25">
      <c r="C379" s="162"/>
      <c r="D379" s="163"/>
      <c r="E379" s="163"/>
      <c r="F379" s="104"/>
    </row>
    <row r="380" spans="3:6" x14ac:dyDescent="0.25">
      <c r="C380" s="162"/>
      <c r="D380" s="163"/>
      <c r="E380" s="163"/>
      <c r="F380" s="104"/>
    </row>
    <row r="381" spans="3:6" x14ac:dyDescent="0.25">
      <c r="C381" s="162"/>
      <c r="D381" s="163"/>
      <c r="E381" s="163"/>
      <c r="F381" s="104"/>
    </row>
    <row r="382" spans="3:6" x14ac:dyDescent="0.25">
      <c r="C382" s="162"/>
      <c r="D382" s="163"/>
      <c r="E382" s="163"/>
      <c r="F382" s="104"/>
    </row>
    <row r="383" spans="3:6" x14ac:dyDescent="0.25">
      <c r="C383" s="162"/>
      <c r="D383" s="163"/>
      <c r="E383" s="163"/>
      <c r="F383" s="104"/>
    </row>
    <row r="384" spans="3:6" x14ac:dyDescent="0.25">
      <c r="C384" s="162"/>
      <c r="D384" s="163"/>
      <c r="E384" s="163"/>
      <c r="F384" s="104"/>
    </row>
    <row r="385" spans="1:6" x14ac:dyDescent="0.25">
      <c r="C385" s="162"/>
      <c r="D385" s="163"/>
      <c r="E385" s="163"/>
      <c r="F385" s="104"/>
    </row>
    <row r="386" spans="1:6" x14ac:dyDescent="0.25">
      <c r="C386" s="162"/>
      <c r="D386" s="163"/>
      <c r="E386" s="163"/>
      <c r="F386" s="104"/>
    </row>
    <row r="387" spans="1:6" x14ac:dyDescent="0.25">
      <c r="C387" s="270"/>
      <c r="D387" s="271"/>
      <c r="E387" s="271"/>
      <c r="F387" s="254"/>
    </row>
    <row r="388" spans="1:6" ht="15.75" x14ac:dyDescent="0.25">
      <c r="C388" s="288" t="s">
        <v>163</v>
      </c>
      <c r="D388" s="289"/>
      <c r="E388" s="289"/>
      <c r="F388" s="290"/>
    </row>
    <row r="389" spans="1:6" ht="15.75" x14ac:dyDescent="0.25">
      <c r="C389" s="181" t="s">
        <v>164</v>
      </c>
      <c r="D389" s="285"/>
      <c r="E389" s="291"/>
      <c r="F389" s="292"/>
    </row>
    <row r="390" spans="1:6" x14ac:dyDescent="0.25">
      <c r="C390" s="40" t="s">
        <v>165</v>
      </c>
      <c r="D390" s="94">
        <f>D353*kgCO2ePerKWH</f>
        <v>0</v>
      </c>
      <c r="E390" s="291"/>
      <c r="F390" s="292"/>
    </row>
    <row r="391" spans="1:6" x14ac:dyDescent="0.25">
      <c r="C391" s="40" t="s">
        <v>166</v>
      </c>
      <c r="D391" s="94">
        <f>D355*kgCO2ePerTherm_Gas</f>
        <v>0</v>
      </c>
      <c r="E391" s="291"/>
      <c r="F391" s="292"/>
    </row>
    <row r="392" spans="1:6" x14ac:dyDescent="0.25">
      <c r="C392" s="40" t="s">
        <v>167</v>
      </c>
      <c r="D392" s="94">
        <f>D357*kgCO2ePerGallon_Propane</f>
        <v>0</v>
      </c>
      <c r="E392" s="291"/>
      <c r="F392" s="292"/>
    </row>
    <row r="393" spans="1:6" x14ac:dyDescent="0.25">
      <c r="C393" s="40" t="s">
        <v>168</v>
      </c>
      <c r="D393" s="94">
        <f>D359*kgCO2ePerGallon_Oil</f>
        <v>0</v>
      </c>
      <c r="E393" s="291"/>
      <c r="F393" s="292"/>
    </row>
    <row r="394" spans="1:6" x14ac:dyDescent="0.25">
      <c r="C394" s="55" t="s">
        <v>169</v>
      </c>
      <c r="D394" s="95" t="str">
        <f>IF($D$7=0, "-",SUM(D390:D393)/$D$7)</f>
        <v>-</v>
      </c>
      <c r="E394" s="291"/>
      <c r="F394" s="292"/>
    </row>
    <row r="395" spans="1:6" ht="15.75" x14ac:dyDescent="0.25">
      <c r="A395" s="7"/>
      <c r="B395" t="s">
        <v>170</v>
      </c>
      <c r="C395" s="288" t="s">
        <v>171</v>
      </c>
      <c r="D395" s="289"/>
      <c r="E395" s="289"/>
      <c r="F395" s="290"/>
    </row>
    <row r="396" spans="1:6" x14ac:dyDescent="0.25">
      <c r="A396" s="7"/>
      <c r="B396" t="s">
        <v>170</v>
      </c>
      <c r="C396" s="296" t="s">
        <v>172</v>
      </c>
      <c r="D396" s="297"/>
      <c r="E396" s="297"/>
      <c r="F396" s="298"/>
    </row>
    <row r="397" spans="1:6" x14ac:dyDescent="0.25">
      <c r="A397" s="7"/>
      <c r="B397" t="s">
        <v>170</v>
      </c>
      <c r="C397" s="296"/>
      <c r="D397" s="297"/>
      <c r="E397" s="297"/>
      <c r="F397" s="298"/>
    </row>
    <row r="398" spans="1:6" x14ac:dyDescent="0.25">
      <c r="A398" s="7"/>
      <c r="B398" t="s">
        <v>170</v>
      </c>
      <c r="C398" s="296"/>
      <c r="D398" s="297"/>
      <c r="E398" s="297"/>
      <c r="F398" s="298"/>
    </row>
    <row r="399" spans="1:6" x14ac:dyDescent="0.25">
      <c r="A399" s="2"/>
      <c r="B399" t="s">
        <v>170</v>
      </c>
      <c r="C399" s="296"/>
      <c r="D399" s="297"/>
      <c r="E399" s="297"/>
      <c r="F399" s="298"/>
    </row>
    <row r="400" spans="1:6" x14ac:dyDescent="0.25">
      <c r="A400" s="2"/>
      <c r="B400" t="s">
        <v>170</v>
      </c>
      <c r="C400" s="190" t="s">
        <v>173</v>
      </c>
      <c r="D400" s="191"/>
      <c r="E400" s="191"/>
      <c r="F400" s="192"/>
    </row>
    <row r="401" spans="1:6" x14ac:dyDescent="0.25">
      <c r="A401" s="2"/>
      <c r="B401" t="s">
        <v>170</v>
      </c>
      <c r="C401" s="190"/>
      <c r="D401" s="191"/>
      <c r="E401" s="191"/>
      <c r="F401" s="192"/>
    </row>
    <row r="402" spans="1:6" x14ac:dyDescent="0.25">
      <c r="A402" s="2"/>
      <c r="B402" t="s">
        <v>170</v>
      </c>
      <c r="C402" s="190"/>
      <c r="D402" s="191"/>
      <c r="E402" s="191"/>
      <c r="F402" s="192"/>
    </row>
    <row r="403" spans="1:6" x14ac:dyDescent="0.25">
      <c r="A403" s="2"/>
      <c r="B403" t="s">
        <v>170</v>
      </c>
      <c r="C403" s="190"/>
      <c r="D403" s="191"/>
      <c r="E403" s="191"/>
      <c r="F403" s="192"/>
    </row>
    <row r="404" spans="1:6" x14ac:dyDescent="0.25">
      <c r="A404" s="3"/>
      <c r="B404" t="s">
        <v>170</v>
      </c>
      <c r="C404" s="190"/>
      <c r="D404" s="191"/>
      <c r="E404" s="191"/>
      <c r="F404" s="192"/>
    </row>
    <row r="405" spans="1:6" x14ac:dyDescent="0.25">
      <c r="A405" s="3"/>
      <c r="B405" t="s">
        <v>170</v>
      </c>
      <c r="C405" s="190" t="s">
        <v>174</v>
      </c>
      <c r="D405" s="191"/>
      <c r="E405" s="191"/>
      <c r="F405" s="192"/>
    </row>
    <row r="406" spans="1:6" x14ac:dyDescent="0.25">
      <c r="A406" s="3"/>
      <c r="B406" t="s">
        <v>170</v>
      </c>
      <c r="C406" s="190"/>
      <c r="D406" s="191"/>
      <c r="E406" s="191"/>
      <c r="F406" s="192"/>
    </row>
    <row r="407" spans="1:6" x14ac:dyDescent="0.25">
      <c r="A407" s="3"/>
      <c r="B407" t="s">
        <v>170</v>
      </c>
      <c r="C407" s="190"/>
      <c r="D407" s="191"/>
      <c r="E407" s="191"/>
      <c r="F407" s="192"/>
    </row>
    <row r="408" spans="1:6" x14ac:dyDescent="0.25">
      <c r="A408" s="3"/>
      <c r="B408" t="s">
        <v>170</v>
      </c>
      <c r="C408" s="190"/>
      <c r="D408" s="191"/>
      <c r="E408" s="191"/>
      <c r="F408" s="192"/>
    </row>
    <row r="409" spans="1:6" x14ac:dyDescent="0.25">
      <c r="A409" s="2"/>
      <c r="B409" t="s">
        <v>170</v>
      </c>
      <c r="C409" s="190" t="s">
        <v>62</v>
      </c>
      <c r="D409" s="191"/>
      <c r="E409" s="191"/>
      <c r="F409" s="192"/>
    </row>
    <row r="410" spans="1:6" x14ac:dyDescent="0.25">
      <c r="A410" s="2"/>
      <c r="B410" t="s">
        <v>170</v>
      </c>
      <c r="C410" s="293" t="s">
        <v>63</v>
      </c>
      <c r="D410" s="294"/>
      <c r="E410" s="294"/>
      <c r="F410" s="295"/>
    </row>
    <row r="411" spans="1:6" ht="15.75" customHeight="1" x14ac:dyDescent="0.25">
      <c r="C411" s="264" t="s">
        <v>175</v>
      </c>
      <c r="D411" s="265"/>
      <c r="E411" s="265"/>
      <c r="F411" s="266"/>
    </row>
    <row r="412" spans="1:6" ht="63" x14ac:dyDescent="0.25">
      <c r="C412" s="36" t="s">
        <v>176</v>
      </c>
      <c r="D412" s="35" t="s">
        <v>177</v>
      </c>
      <c r="E412" s="35" t="s">
        <v>178</v>
      </c>
      <c r="F412" s="37" t="s">
        <v>179</v>
      </c>
    </row>
    <row r="413" spans="1:6" ht="18.75" customHeight="1" x14ac:dyDescent="0.25">
      <c r="C413" s="267" t="s">
        <v>180</v>
      </c>
      <c r="D413" s="268"/>
      <c r="E413" s="268"/>
      <c r="F413" s="269"/>
    </row>
    <row r="414" spans="1:6" ht="45" x14ac:dyDescent="0.25">
      <c r="C414" s="85" t="s">
        <v>181</v>
      </c>
      <c r="D414" s="88"/>
      <c r="E414" s="86" t="s">
        <v>182</v>
      </c>
      <c r="F414" s="38">
        <f>D414*4050</f>
        <v>0</v>
      </c>
    </row>
    <row r="415" spans="1:6" x14ac:dyDescent="0.25">
      <c r="C415" s="267" t="s">
        <v>183</v>
      </c>
      <c r="D415" s="268"/>
      <c r="E415" s="268"/>
      <c r="F415" s="269"/>
    </row>
    <row r="416" spans="1:6" ht="30" x14ac:dyDescent="0.25">
      <c r="C416" s="85" t="s">
        <v>184</v>
      </c>
      <c r="D416" s="88"/>
      <c r="E416" s="86" t="s">
        <v>185</v>
      </c>
      <c r="F416" s="38">
        <f>D416*1170</f>
        <v>0</v>
      </c>
    </row>
    <row r="417" spans="3:6" ht="30" x14ac:dyDescent="0.25">
      <c r="C417" s="85" t="s">
        <v>186</v>
      </c>
      <c r="D417" s="88"/>
      <c r="E417" s="86" t="s">
        <v>187</v>
      </c>
      <c r="F417" s="38">
        <f>D417*425</f>
        <v>0</v>
      </c>
    </row>
    <row r="418" spans="3:6" x14ac:dyDescent="0.25">
      <c r="C418" s="267" t="s">
        <v>188</v>
      </c>
      <c r="D418" s="268"/>
      <c r="E418" s="268"/>
      <c r="F418" s="269"/>
    </row>
    <row r="419" spans="3:6" ht="30" x14ac:dyDescent="0.25">
      <c r="C419" s="85" t="s">
        <v>189</v>
      </c>
      <c r="D419" s="89"/>
      <c r="E419" s="87" t="s">
        <v>190</v>
      </c>
      <c r="F419" s="38">
        <f>D419*160</f>
        <v>0</v>
      </c>
    </row>
    <row r="420" spans="3:6" ht="30" x14ac:dyDescent="0.25">
      <c r="C420" s="85" t="s">
        <v>191</v>
      </c>
      <c r="D420" s="90"/>
      <c r="E420" s="87" t="s">
        <v>192</v>
      </c>
      <c r="F420" s="38">
        <f>D420*100</f>
        <v>0</v>
      </c>
    </row>
    <row r="421" spans="3:6" ht="30" x14ac:dyDescent="0.25">
      <c r="C421" s="85" t="s">
        <v>193</v>
      </c>
      <c r="D421" s="90"/>
      <c r="E421" s="87" t="s">
        <v>194</v>
      </c>
      <c r="F421" s="38">
        <f>D421*40</f>
        <v>0</v>
      </c>
    </row>
    <row r="422" spans="3:6" ht="30" x14ac:dyDescent="0.25">
      <c r="C422" s="85" t="s">
        <v>195</v>
      </c>
      <c r="D422" s="90"/>
      <c r="E422" s="87" t="s">
        <v>196</v>
      </c>
      <c r="F422" s="38">
        <f>D422*45</f>
        <v>0</v>
      </c>
    </row>
    <row r="423" spans="3:6" x14ac:dyDescent="0.25">
      <c r="C423" s="267" t="s">
        <v>197</v>
      </c>
      <c r="D423" s="268"/>
      <c r="E423" s="268"/>
      <c r="F423" s="269"/>
    </row>
    <row r="424" spans="3:6" x14ac:dyDescent="0.25">
      <c r="C424" s="272" t="s">
        <v>198</v>
      </c>
      <c r="D424" s="273"/>
      <c r="E424" s="273"/>
      <c r="F424" s="274"/>
    </row>
    <row r="425" spans="3:6" ht="62.25" customHeight="1" x14ac:dyDescent="0.25">
      <c r="C425" s="246" t="s">
        <v>199</v>
      </c>
      <c r="D425" s="247"/>
      <c r="E425" s="247"/>
      <c r="F425" s="248"/>
    </row>
  </sheetData>
  <sheetProtection algorithmName="SHA-512" hashValue="U5uzFJtBuqWWfR+aVld9ClwojrSPx57Vfg+il3JjMOSMqbNwrPkPPoVidC4E/4OinvNE43/crvwBfk2Z5K4xLQ==" saltValue="N6B3EchniZGwT4FuS/7+Yw==" spinCount="100000" sheet="1" objects="1" scenarios="1" formatRows="0"/>
  <protectedRanges>
    <protectedRange sqref="D7:D16 D10:E10 C24 C124 E152 D153:D157" name="Range1"/>
    <protectedRange sqref="D271:D272 C176 C274 C261 D174 D189 C191 C230 D247:D248 C250" name="Range2"/>
    <protectedRange sqref="D295:D300 E296 C327:F336 D414 D416:D417 D419:D422" name="Range3"/>
    <protectedRange sqref="D359 C365 D357 D351:D352 D355" name="Range3_1"/>
    <protectedRange sqref="D353" name="Range3_2"/>
  </protectedRanges>
  <mergeCells count="73">
    <mergeCell ref="C388:F388"/>
    <mergeCell ref="C389:D389"/>
    <mergeCell ref="E389:F394"/>
    <mergeCell ref="C346:F346"/>
    <mergeCell ref="C347:D347"/>
    <mergeCell ref="E347:F363"/>
    <mergeCell ref="C364:F364"/>
    <mergeCell ref="C365:F387"/>
    <mergeCell ref="C17:D20"/>
    <mergeCell ref="E10:F20"/>
    <mergeCell ref="C2:F2"/>
    <mergeCell ref="C3:F3"/>
    <mergeCell ref="C4:F4"/>
    <mergeCell ref="C5:F5"/>
    <mergeCell ref="C6:D6"/>
    <mergeCell ref="E6:F7"/>
    <mergeCell ref="C8:F8"/>
    <mergeCell ref="E9:F9"/>
    <mergeCell ref="C173:F173"/>
    <mergeCell ref="E174:F174"/>
    <mergeCell ref="C175:F175"/>
    <mergeCell ref="C176:F187"/>
    <mergeCell ref="C21:F21"/>
    <mergeCell ref="C22:F22"/>
    <mergeCell ref="C23:F23"/>
    <mergeCell ref="C24:F122"/>
    <mergeCell ref="C123:F123"/>
    <mergeCell ref="C124:F149"/>
    <mergeCell ref="C150:F150"/>
    <mergeCell ref="C151:D151"/>
    <mergeCell ref="E151:F151"/>
    <mergeCell ref="E152:F172"/>
    <mergeCell ref="C158:D162"/>
    <mergeCell ref="C163:D172"/>
    <mergeCell ref="C261:F268"/>
    <mergeCell ref="C188:F188"/>
    <mergeCell ref="E189:F189"/>
    <mergeCell ref="C190:F190"/>
    <mergeCell ref="C191:F228"/>
    <mergeCell ref="C229:F229"/>
    <mergeCell ref="C230:F245"/>
    <mergeCell ref="C246:D246"/>
    <mergeCell ref="C249:F249"/>
    <mergeCell ref="C250:F259"/>
    <mergeCell ref="C260:F260"/>
    <mergeCell ref="E246:F246"/>
    <mergeCell ref="C337:D337"/>
    <mergeCell ref="E337:F345"/>
    <mergeCell ref="C344:D345"/>
    <mergeCell ref="C269:F269"/>
    <mergeCell ref="C270:D270"/>
    <mergeCell ref="E270:F272"/>
    <mergeCell ref="C273:F273"/>
    <mergeCell ref="C274:F293"/>
    <mergeCell ref="C294:F294"/>
    <mergeCell ref="E295:F295"/>
    <mergeCell ref="E296:F323"/>
    <mergeCell ref="C301:D323"/>
    <mergeCell ref="C324:F324"/>
    <mergeCell ref="C325:F325"/>
    <mergeCell ref="C411:F411"/>
    <mergeCell ref="C395:F395"/>
    <mergeCell ref="C396:F399"/>
    <mergeCell ref="C400:F404"/>
    <mergeCell ref="C405:F408"/>
    <mergeCell ref="C409:F409"/>
    <mergeCell ref="C410:F410"/>
    <mergeCell ref="C425:F425"/>
    <mergeCell ref="C413:F413"/>
    <mergeCell ref="C415:F415"/>
    <mergeCell ref="C418:F418"/>
    <mergeCell ref="C423:F423"/>
    <mergeCell ref="C424:F424"/>
  </mergeCells>
  <dataValidations count="6">
    <dataValidation type="list" operator="greaterThanOrEqual" allowBlank="1" showInputMessage="1" showErrorMessage="1" sqref="E327:E336" xr:uid="{D18C9803-2502-423F-9294-6CBC9ADF841D}">
      <formula1>LeveragedStatus</formula1>
    </dataValidation>
    <dataValidation type="list" allowBlank="1" showInputMessage="1" showErrorMessage="1" sqref="F326" xr:uid="{3C271229-A4DB-40DD-9781-6E28CDBD7841}">
      <formula1>Lever_Status</formula1>
    </dataValidation>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326" xr:uid="{BC78484C-AB88-402D-A5B8-75E73D6EB2A5}"/>
    <dataValidation operator="greaterThanOrEqual" allowBlank="1" showInputMessage="1" showErrorMessage="1" sqref="C327:D336 F326:F336" xr:uid="{F8670030-FB27-4D9B-A71F-620D6538D68B}"/>
    <dataValidation type="list" allowBlank="1" showInputMessage="1" showErrorMessage="1" sqref="D189 D247:D248 D271:D272 D295:D296 D300 D10:D16 D351:D352" xr:uid="{B9621A95-53FD-47AF-9299-CC8238AE16AF}">
      <formula1>YesNo</formula1>
    </dataValidation>
    <dataValidation allowBlank="1" showInputMessage="1" showErrorMessage="1" sqref="C21:F21 D353:D354" xr:uid="{DDBF5623-1056-494F-8611-244161E4D3ED}"/>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B6E67-F7BD-48EF-A0D1-72469AD46085}">
  <sheetPr>
    <tabColor rgb="FF92D050"/>
  </sheetPr>
  <dimension ref="A2:F425"/>
  <sheetViews>
    <sheetView workbookViewId="0">
      <selection activeCell="D7" sqref="D7"/>
    </sheetView>
  </sheetViews>
  <sheetFormatPr defaultRowHeight="15" x14ac:dyDescent="0.25"/>
  <cols>
    <col min="2" max="2" width="0" hidden="1" customWidth="1"/>
    <col min="3" max="3" width="50.5703125" customWidth="1"/>
    <col min="4" max="4" width="24.42578125" customWidth="1"/>
    <col min="5" max="6" width="65" customWidth="1"/>
  </cols>
  <sheetData>
    <row r="2" spans="3:6" x14ac:dyDescent="0.25">
      <c r="C2" s="231" t="s">
        <v>0</v>
      </c>
      <c r="D2" s="232"/>
      <c r="E2" s="232"/>
      <c r="F2" s="233"/>
    </row>
    <row r="3" spans="3:6" x14ac:dyDescent="0.25">
      <c r="C3" s="234" t="s">
        <v>1</v>
      </c>
      <c r="D3" s="235"/>
      <c r="E3" s="235"/>
      <c r="F3" s="236"/>
    </row>
    <row r="4" spans="3:6" x14ac:dyDescent="0.25">
      <c r="C4" s="325" t="s">
        <v>2</v>
      </c>
      <c r="D4" s="326"/>
      <c r="E4" s="326"/>
      <c r="F4" s="327"/>
    </row>
    <row r="5" spans="3:6" ht="15.75" x14ac:dyDescent="0.25">
      <c r="C5" s="127" t="s">
        <v>34</v>
      </c>
      <c r="D5" s="128"/>
      <c r="E5" s="128"/>
      <c r="F5" s="129"/>
    </row>
    <row r="6" spans="3:6" ht="15.75" x14ac:dyDescent="0.25">
      <c r="C6" s="275" t="s">
        <v>87</v>
      </c>
      <c r="D6" s="151"/>
      <c r="E6" s="152"/>
      <c r="F6" s="147"/>
    </row>
    <row r="7" spans="3:6" x14ac:dyDescent="0.25">
      <c r="C7" s="40" t="s">
        <v>38</v>
      </c>
      <c r="D7" s="32"/>
      <c r="E7" s="153"/>
      <c r="F7" s="149"/>
    </row>
    <row r="8" spans="3:6" ht="35.25" customHeight="1" x14ac:dyDescent="0.25">
      <c r="C8" s="322" t="s">
        <v>89</v>
      </c>
      <c r="D8" s="323"/>
      <c r="E8" s="323"/>
      <c r="F8" s="324"/>
    </row>
    <row r="9" spans="3:6" ht="30.75" customHeight="1" x14ac:dyDescent="0.25">
      <c r="C9" s="181" t="s">
        <v>211</v>
      </c>
      <c r="D9" s="285"/>
      <c r="E9" s="107" t="s">
        <v>91</v>
      </c>
      <c r="F9" s="108"/>
    </row>
    <row r="10" spans="3:6" x14ac:dyDescent="0.25">
      <c r="C10" s="40" t="s">
        <v>212</v>
      </c>
      <c r="D10" s="24"/>
      <c r="E10" s="101"/>
      <c r="F10" s="102"/>
    </row>
    <row r="11" spans="3:6" x14ac:dyDescent="0.25">
      <c r="C11" s="52" t="s">
        <v>213</v>
      </c>
      <c r="D11" s="24"/>
      <c r="E11" s="103"/>
      <c r="F11" s="104"/>
    </row>
    <row r="12" spans="3:6" x14ac:dyDescent="0.25">
      <c r="C12" s="52" t="s">
        <v>214</v>
      </c>
      <c r="D12" s="24"/>
      <c r="E12" s="103"/>
      <c r="F12" s="104"/>
    </row>
    <row r="13" spans="3:6" x14ac:dyDescent="0.25">
      <c r="C13" s="52" t="s">
        <v>215</v>
      </c>
      <c r="D13" s="24"/>
      <c r="E13" s="103"/>
      <c r="F13" s="104"/>
    </row>
    <row r="14" spans="3:6" x14ac:dyDescent="0.25">
      <c r="C14" s="52" t="s">
        <v>216</v>
      </c>
      <c r="D14" s="24"/>
      <c r="E14" s="103"/>
      <c r="F14" s="104"/>
    </row>
    <row r="15" spans="3:6" x14ac:dyDescent="0.25">
      <c r="C15" s="52" t="s">
        <v>217</v>
      </c>
      <c r="D15" s="24"/>
      <c r="E15" s="103"/>
      <c r="F15" s="104"/>
    </row>
    <row r="16" spans="3:6" x14ac:dyDescent="0.25">
      <c r="C16" s="52" t="s">
        <v>218</v>
      </c>
      <c r="D16" s="24"/>
      <c r="E16" s="103"/>
      <c r="F16" s="104"/>
    </row>
    <row r="17" spans="3:6" x14ac:dyDescent="0.25">
      <c r="C17" s="52" t="s">
        <v>219</v>
      </c>
      <c r="D17" s="24"/>
      <c r="E17" s="103"/>
      <c r="F17" s="104"/>
    </row>
    <row r="18" spans="3:6" x14ac:dyDescent="0.25">
      <c r="C18" s="52" t="s">
        <v>220</v>
      </c>
      <c r="D18" s="24"/>
      <c r="E18" s="103"/>
      <c r="F18" s="104"/>
    </row>
    <row r="19" spans="3:6" x14ac:dyDescent="0.25">
      <c r="C19" s="109"/>
      <c r="D19" s="147"/>
      <c r="E19" s="103"/>
      <c r="F19" s="104"/>
    </row>
    <row r="20" spans="3:6" x14ac:dyDescent="0.25">
      <c r="C20" s="259"/>
      <c r="D20" s="277"/>
      <c r="E20" s="253"/>
      <c r="F20" s="254"/>
    </row>
    <row r="21" spans="3:6" ht="18" x14ac:dyDescent="0.25">
      <c r="C21" s="278" t="s">
        <v>93</v>
      </c>
      <c r="D21" s="279"/>
      <c r="E21" s="279"/>
      <c r="F21" s="280"/>
    </row>
    <row r="22" spans="3:6" ht="26.25" x14ac:dyDescent="0.25">
      <c r="C22" s="281" t="s">
        <v>94</v>
      </c>
      <c r="D22" s="282"/>
      <c r="E22" s="282"/>
      <c r="F22" s="283"/>
    </row>
    <row r="23" spans="3:6" ht="48" customHeight="1" x14ac:dyDescent="0.25">
      <c r="C23" s="178" t="s">
        <v>95</v>
      </c>
      <c r="D23" s="165"/>
      <c r="E23" s="165"/>
      <c r="F23" s="108"/>
    </row>
    <row r="24" spans="3:6" x14ac:dyDescent="0.25">
      <c r="C24" s="160"/>
      <c r="D24" s="161"/>
      <c r="E24" s="161"/>
      <c r="F24" s="102"/>
    </row>
    <row r="25" spans="3:6" x14ac:dyDescent="0.25">
      <c r="C25" s="162"/>
      <c r="D25" s="163"/>
      <c r="E25" s="163"/>
      <c r="F25" s="104"/>
    </row>
    <row r="26" spans="3:6" x14ac:dyDescent="0.25">
      <c r="C26" s="162"/>
      <c r="D26" s="163"/>
      <c r="E26" s="163"/>
      <c r="F26" s="104"/>
    </row>
    <row r="27" spans="3:6" x14ac:dyDescent="0.25">
      <c r="C27" s="162"/>
      <c r="D27" s="163"/>
      <c r="E27" s="163"/>
      <c r="F27" s="104"/>
    </row>
    <row r="28" spans="3:6" x14ac:dyDescent="0.25">
      <c r="C28" s="162"/>
      <c r="D28" s="163"/>
      <c r="E28" s="163"/>
      <c r="F28" s="104"/>
    </row>
    <row r="29" spans="3:6" x14ac:dyDescent="0.25">
      <c r="C29" s="162"/>
      <c r="D29" s="163"/>
      <c r="E29" s="163"/>
      <c r="F29" s="104"/>
    </row>
    <row r="30" spans="3:6" x14ac:dyDescent="0.25">
      <c r="C30" s="162"/>
      <c r="D30" s="163"/>
      <c r="E30" s="163"/>
      <c r="F30" s="104"/>
    </row>
    <row r="31" spans="3:6" x14ac:dyDescent="0.25">
      <c r="C31" s="162"/>
      <c r="D31" s="163"/>
      <c r="E31" s="163"/>
      <c r="F31" s="104"/>
    </row>
    <row r="32" spans="3:6" x14ac:dyDescent="0.25">
      <c r="C32" s="162"/>
      <c r="D32" s="163"/>
      <c r="E32" s="163"/>
      <c r="F32" s="104"/>
    </row>
    <row r="33" spans="3:6" x14ac:dyDescent="0.25">
      <c r="C33" s="162"/>
      <c r="D33" s="163"/>
      <c r="E33" s="163"/>
      <c r="F33" s="104"/>
    </row>
    <row r="34" spans="3:6" x14ac:dyDescent="0.25">
      <c r="C34" s="162"/>
      <c r="D34" s="163"/>
      <c r="E34" s="163"/>
      <c r="F34" s="104"/>
    </row>
    <row r="35" spans="3:6" x14ac:dyDescent="0.25">
      <c r="C35" s="162"/>
      <c r="D35" s="163"/>
      <c r="E35" s="163"/>
      <c r="F35" s="104"/>
    </row>
    <row r="36" spans="3:6" x14ac:dyDescent="0.25">
      <c r="C36" s="162"/>
      <c r="D36" s="163"/>
      <c r="E36" s="163"/>
      <c r="F36" s="104"/>
    </row>
    <row r="37" spans="3:6" x14ac:dyDescent="0.25">
      <c r="C37" s="162"/>
      <c r="D37" s="163"/>
      <c r="E37" s="163"/>
      <c r="F37" s="104"/>
    </row>
    <row r="38" spans="3:6" x14ac:dyDescent="0.25">
      <c r="C38" s="162"/>
      <c r="D38" s="163"/>
      <c r="E38" s="163"/>
      <c r="F38" s="104"/>
    </row>
    <row r="39" spans="3:6" x14ac:dyDescent="0.25">
      <c r="C39" s="162"/>
      <c r="D39" s="163"/>
      <c r="E39" s="163"/>
      <c r="F39" s="104"/>
    </row>
    <row r="40" spans="3:6" x14ac:dyDescent="0.25">
      <c r="C40" s="162"/>
      <c r="D40" s="163"/>
      <c r="E40" s="163"/>
      <c r="F40" s="104"/>
    </row>
    <row r="41" spans="3:6" x14ac:dyDescent="0.25">
      <c r="C41" s="162"/>
      <c r="D41" s="163"/>
      <c r="E41" s="163"/>
      <c r="F41" s="104"/>
    </row>
    <row r="42" spans="3:6" x14ac:dyDescent="0.25">
      <c r="C42" s="162"/>
      <c r="D42" s="163"/>
      <c r="E42" s="163"/>
      <c r="F42" s="104"/>
    </row>
    <row r="43" spans="3:6" x14ac:dyDescent="0.25">
      <c r="C43" s="162"/>
      <c r="D43" s="163"/>
      <c r="E43" s="163"/>
      <c r="F43" s="104"/>
    </row>
    <row r="44" spans="3:6" x14ac:dyDescent="0.25">
      <c r="C44" s="162"/>
      <c r="D44" s="163"/>
      <c r="E44" s="163"/>
      <c r="F44" s="104"/>
    </row>
    <row r="45" spans="3:6" x14ac:dyDescent="0.25">
      <c r="C45" s="162"/>
      <c r="D45" s="163"/>
      <c r="E45" s="163"/>
      <c r="F45" s="104"/>
    </row>
    <row r="46" spans="3:6" x14ac:dyDescent="0.25">
      <c r="C46" s="162"/>
      <c r="D46" s="163"/>
      <c r="E46" s="163"/>
      <c r="F46" s="104"/>
    </row>
    <row r="47" spans="3:6" x14ac:dyDescent="0.25">
      <c r="C47" s="162"/>
      <c r="D47" s="163"/>
      <c r="E47" s="163"/>
      <c r="F47" s="104"/>
    </row>
    <row r="48" spans="3:6" x14ac:dyDescent="0.25">
      <c r="C48" s="162"/>
      <c r="D48" s="163"/>
      <c r="E48" s="163"/>
      <c r="F48" s="104"/>
    </row>
    <row r="49" spans="3:6" x14ac:dyDescent="0.25">
      <c r="C49" s="162"/>
      <c r="D49" s="163"/>
      <c r="E49" s="163"/>
      <c r="F49" s="104"/>
    </row>
    <row r="50" spans="3:6" x14ac:dyDescent="0.25">
      <c r="C50" s="162"/>
      <c r="D50" s="163"/>
      <c r="E50" s="163"/>
      <c r="F50" s="104"/>
    </row>
    <row r="51" spans="3:6" x14ac:dyDescent="0.25">
      <c r="C51" s="162"/>
      <c r="D51" s="163"/>
      <c r="E51" s="163"/>
      <c r="F51" s="104"/>
    </row>
    <row r="52" spans="3:6" x14ac:dyDescent="0.25">
      <c r="C52" s="162"/>
      <c r="D52" s="163"/>
      <c r="E52" s="163"/>
      <c r="F52" s="104"/>
    </row>
    <row r="53" spans="3:6" x14ac:dyDescent="0.25">
      <c r="C53" s="162"/>
      <c r="D53" s="163"/>
      <c r="E53" s="163"/>
      <c r="F53" s="104"/>
    </row>
    <row r="54" spans="3:6" x14ac:dyDescent="0.25">
      <c r="C54" s="162"/>
      <c r="D54" s="163"/>
      <c r="E54" s="163"/>
      <c r="F54" s="104"/>
    </row>
    <row r="55" spans="3:6" x14ac:dyDescent="0.25">
      <c r="C55" s="162"/>
      <c r="D55" s="163"/>
      <c r="E55" s="163"/>
      <c r="F55" s="104"/>
    </row>
    <row r="56" spans="3:6" x14ac:dyDescent="0.25">
      <c r="C56" s="162"/>
      <c r="D56" s="163"/>
      <c r="E56" s="163"/>
      <c r="F56" s="104"/>
    </row>
    <row r="57" spans="3:6" x14ac:dyDescent="0.25">
      <c r="C57" s="162"/>
      <c r="D57" s="163"/>
      <c r="E57" s="163"/>
      <c r="F57" s="104"/>
    </row>
    <row r="58" spans="3:6" x14ac:dyDescent="0.25">
      <c r="C58" s="162"/>
      <c r="D58" s="163"/>
      <c r="E58" s="163"/>
      <c r="F58" s="104"/>
    </row>
    <row r="59" spans="3:6" x14ac:dyDescent="0.25">
      <c r="C59" s="162"/>
      <c r="D59" s="163"/>
      <c r="E59" s="163"/>
      <c r="F59" s="104"/>
    </row>
    <row r="60" spans="3:6" x14ac:dyDescent="0.25">
      <c r="C60" s="162"/>
      <c r="D60" s="163"/>
      <c r="E60" s="163"/>
      <c r="F60" s="104"/>
    </row>
    <row r="61" spans="3:6" x14ac:dyDescent="0.25">
      <c r="C61" s="162"/>
      <c r="D61" s="163"/>
      <c r="E61" s="163"/>
      <c r="F61" s="104"/>
    </row>
    <row r="62" spans="3:6" x14ac:dyDescent="0.25">
      <c r="C62" s="162"/>
      <c r="D62" s="163"/>
      <c r="E62" s="163"/>
      <c r="F62" s="104"/>
    </row>
    <row r="63" spans="3:6" x14ac:dyDescent="0.25">
      <c r="C63" s="162"/>
      <c r="D63" s="163"/>
      <c r="E63" s="163"/>
      <c r="F63" s="104"/>
    </row>
    <row r="64" spans="3:6" x14ac:dyDescent="0.25">
      <c r="C64" s="162"/>
      <c r="D64" s="163"/>
      <c r="E64" s="163"/>
      <c r="F64" s="104"/>
    </row>
    <row r="65" spans="3:6" x14ac:dyDescent="0.25">
      <c r="C65" s="162"/>
      <c r="D65" s="163"/>
      <c r="E65" s="163"/>
      <c r="F65" s="104"/>
    </row>
    <row r="66" spans="3:6" x14ac:dyDescent="0.25">
      <c r="C66" s="162"/>
      <c r="D66" s="163"/>
      <c r="E66" s="163"/>
      <c r="F66" s="104"/>
    </row>
    <row r="67" spans="3:6" x14ac:dyDescent="0.25">
      <c r="C67" s="162"/>
      <c r="D67" s="163"/>
      <c r="E67" s="163"/>
      <c r="F67" s="104"/>
    </row>
    <row r="68" spans="3:6" x14ac:dyDescent="0.25">
      <c r="C68" s="162"/>
      <c r="D68" s="163"/>
      <c r="E68" s="163"/>
      <c r="F68" s="104"/>
    </row>
    <row r="69" spans="3:6" x14ac:dyDescent="0.25">
      <c r="C69" s="162"/>
      <c r="D69" s="163"/>
      <c r="E69" s="163"/>
      <c r="F69" s="104"/>
    </row>
    <row r="70" spans="3:6" x14ac:dyDescent="0.25">
      <c r="C70" s="162"/>
      <c r="D70" s="163"/>
      <c r="E70" s="163"/>
      <c r="F70" s="104"/>
    </row>
    <row r="71" spans="3:6" x14ac:dyDescent="0.25">
      <c r="C71" s="162"/>
      <c r="D71" s="163"/>
      <c r="E71" s="163"/>
      <c r="F71" s="104"/>
    </row>
    <row r="72" spans="3:6" x14ac:dyDescent="0.25">
      <c r="C72" s="162"/>
      <c r="D72" s="163"/>
      <c r="E72" s="163"/>
      <c r="F72" s="104"/>
    </row>
    <row r="73" spans="3:6" x14ac:dyDescent="0.25">
      <c r="C73" s="162"/>
      <c r="D73" s="163"/>
      <c r="E73" s="163"/>
      <c r="F73" s="104"/>
    </row>
    <row r="74" spans="3:6" x14ac:dyDescent="0.25">
      <c r="C74" s="162"/>
      <c r="D74" s="163"/>
      <c r="E74" s="163"/>
      <c r="F74" s="104"/>
    </row>
    <row r="75" spans="3:6" x14ac:dyDescent="0.25">
      <c r="C75" s="162"/>
      <c r="D75" s="163"/>
      <c r="E75" s="163"/>
      <c r="F75" s="104"/>
    </row>
    <row r="76" spans="3:6" x14ac:dyDescent="0.25">
      <c r="C76" s="162"/>
      <c r="D76" s="163"/>
      <c r="E76" s="163"/>
      <c r="F76" s="104"/>
    </row>
    <row r="77" spans="3:6" x14ac:dyDescent="0.25">
      <c r="C77" s="162"/>
      <c r="D77" s="163"/>
      <c r="E77" s="163"/>
      <c r="F77" s="104"/>
    </row>
    <row r="78" spans="3:6" x14ac:dyDescent="0.25">
      <c r="C78" s="162"/>
      <c r="D78" s="163"/>
      <c r="E78" s="163"/>
      <c r="F78" s="104"/>
    </row>
    <row r="79" spans="3:6" x14ac:dyDescent="0.25">
      <c r="C79" s="162"/>
      <c r="D79" s="163"/>
      <c r="E79" s="163"/>
      <c r="F79" s="104"/>
    </row>
    <row r="80" spans="3:6" x14ac:dyDescent="0.25">
      <c r="C80" s="162"/>
      <c r="D80" s="163"/>
      <c r="E80" s="163"/>
      <c r="F80" s="104"/>
    </row>
    <row r="81" spans="3:6" x14ac:dyDescent="0.25">
      <c r="C81" s="162"/>
      <c r="D81" s="163"/>
      <c r="E81" s="163"/>
      <c r="F81" s="104"/>
    </row>
    <row r="82" spans="3:6" x14ac:dyDescent="0.25">
      <c r="C82" s="162"/>
      <c r="D82" s="163"/>
      <c r="E82" s="163"/>
      <c r="F82" s="104"/>
    </row>
    <row r="83" spans="3:6" x14ac:dyDescent="0.25">
      <c r="C83" s="162"/>
      <c r="D83" s="163"/>
      <c r="E83" s="163"/>
      <c r="F83" s="104"/>
    </row>
    <row r="84" spans="3:6" x14ac:dyDescent="0.25">
      <c r="C84" s="162"/>
      <c r="D84" s="163"/>
      <c r="E84" s="163"/>
      <c r="F84" s="104"/>
    </row>
    <row r="85" spans="3:6" x14ac:dyDescent="0.25">
      <c r="C85" s="162"/>
      <c r="D85" s="163"/>
      <c r="E85" s="163"/>
      <c r="F85" s="104"/>
    </row>
    <row r="86" spans="3:6" x14ac:dyDescent="0.25">
      <c r="C86" s="162"/>
      <c r="D86" s="163"/>
      <c r="E86" s="163"/>
      <c r="F86" s="104"/>
    </row>
    <row r="87" spans="3:6" x14ac:dyDescent="0.25">
      <c r="C87" s="162"/>
      <c r="D87" s="163"/>
      <c r="E87" s="163"/>
      <c r="F87" s="104"/>
    </row>
    <row r="88" spans="3:6" x14ac:dyDescent="0.25">
      <c r="C88" s="162"/>
      <c r="D88" s="163"/>
      <c r="E88" s="163"/>
      <c r="F88" s="104"/>
    </row>
    <row r="89" spans="3:6" x14ac:dyDescent="0.25">
      <c r="C89" s="162"/>
      <c r="D89" s="163"/>
      <c r="E89" s="163"/>
      <c r="F89" s="104"/>
    </row>
    <row r="90" spans="3:6" x14ac:dyDescent="0.25">
      <c r="C90" s="162"/>
      <c r="D90" s="163"/>
      <c r="E90" s="163"/>
      <c r="F90" s="104"/>
    </row>
    <row r="91" spans="3:6" x14ac:dyDescent="0.25">
      <c r="C91" s="162"/>
      <c r="D91" s="163"/>
      <c r="E91" s="163"/>
      <c r="F91" s="104"/>
    </row>
    <row r="92" spans="3:6" x14ac:dyDescent="0.25">
      <c r="C92" s="162"/>
      <c r="D92" s="163"/>
      <c r="E92" s="163"/>
      <c r="F92" s="104"/>
    </row>
    <row r="93" spans="3:6" x14ac:dyDescent="0.25">
      <c r="C93" s="162"/>
      <c r="D93" s="163"/>
      <c r="E93" s="163"/>
      <c r="F93" s="104"/>
    </row>
    <row r="94" spans="3:6" x14ac:dyDescent="0.25">
      <c r="C94" s="162"/>
      <c r="D94" s="163"/>
      <c r="E94" s="163"/>
      <c r="F94" s="104"/>
    </row>
    <row r="95" spans="3:6" x14ac:dyDescent="0.25">
      <c r="C95" s="162"/>
      <c r="D95" s="163"/>
      <c r="E95" s="163"/>
      <c r="F95" s="104"/>
    </row>
    <row r="96" spans="3:6" x14ac:dyDescent="0.25">
      <c r="C96" s="162"/>
      <c r="D96" s="163"/>
      <c r="E96" s="163"/>
      <c r="F96" s="104"/>
    </row>
    <row r="97" spans="3:6" x14ac:dyDescent="0.25">
      <c r="C97" s="162"/>
      <c r="D97" s="163"/>
      <c r="E97" s="163"/>
      <c r="F97" s="104"/>
    </row>
    <row r="98" spans="3:6" x14ac:dyDescent="0.25">
      <c r="C98" s="162"/>
      <c r="D98" s="163"/>
      <c r="E98" s="163"/>
      <c r="F98" s="104"/>
    </row>
    <row r="99" spans="3:6" x14ac:dyDescent="0.25">
      <c r="C99" s="162"/>
      <c r="D99" s="163"/>
      <c r="E99" s="163"/>
      <c r="F99" s="104"/>
    </row>
    <row r="100" spans="3:6" x14ac:dyDescent="0.25">
      <c r="C100" s="162"/>
      <c r="D100" s="163"/>
      <c r="E100" s="163"/>
      <c r="F100" s="104"/>
    </row>
    <row r="101" spans="3:6" x14ac:dyDescent="0.25">
      <c r="C101" s="162"/>
      <c r="D101" s="163"/>
      <c r="E101" s="163"/>
      <c r="F101" s="104"/>
    </row>
    <row r="102" spans="3:6" x14ac:dyDescent="0.25">
      <c r="C102" s="162"/>
      <c r="D102" s="163"/>
      <c r="E102" s="163"/>
      <c r="F102" s="104"/>
    </row>
    <row r="103" spans="3:6" x14ac:dyDescent="0.25">
      <c r="C103" s="162"/>
      <c r="D103" s="163"/>
      <c r="E103" s="163"/>
      <c r="F103" s="104"/>
    </row>
    <row r="104" spans="3:6" x14ac:dyDescent="0.25">
      <c r="C104" s="162"/>
      <c r="D104" s="163"/>
      <c r="E104" s="163"/>
      <c r="F104" s="104"/>
    </row>
    <row r="105" spans="3:6" x14ac:dyDescent="0.25">
      <c r="C105" s="162"/>
      <c r="D105" s="163"/>
      <c r="E105" s="163"/>
      <c r="F105" s="104"/>
    </row>
    <row r="106" spans="3:6" x14ac:dyDescent="0.25">
      <c r="C106" s="162"/>
      <c r="D106" s="163"/>
      <c r="E106" s="163"/>
      <c r="F106" s="104"/>
    </row>
    <row r="107" spans="3:6" x14ac:dyDescent="0.25">
      <c r="C107" s="162"/>
      <c r="D107" s="163"/>
      <c r="E107" s="163"/>
      <c r="F107" s="104"/>
    </row>
    <row r="108" spans="3:6" x14ac:dyDescent="0.25">
      <c r="C108" s="162"/>
      <c r="D108" s="163"/>
      <c r="E108" s="163"/>
      <c r="F108" s="104"/>
    </row>
    <row r="109" spans="3:6" x14ac:dyDescent="0.25">
      <c r="C109" s="162"/>
      <c r="D109" s="163"/>
      <c r="E109" s="163"/>
      <c r="F109" s="104"/>
    </row>
    <row r="110" spans="3:6" x14ac:dyDescent="0.25">
      <c r="C110" s="162"/>
      <c r="D110" s="163"/>
      <c r="E110" s="163"/>
      <c r="F110" s="104"/>
    </row>
    <row r="111" spans="3:6" x14ac:dyDescent="0.25">
      <c r="C111" s="162"/>
      <c r="D111" s="163"/>
      <c r="E111" s="163"/>
      <c r="F111" s="104"/>
    </row>
    <row r="112" spans="3:6" x14ac:dyDescent="0.25">
      <c r="C112" s="162"/>
      <c r="D112" s="163"/>
      <c r="E112" s="163"/>
      <c r="F112" s="104"/>
    </row>
    <row r="113" spans="3:6" x14ac:dyDescent="0.25">
      <c r="C113" s="162"/>
      <c r="D113" s="163"/>
      <c r="E113" s="163"/>
      <c r="F113" s="104"/>
    </row>
    <row r="114" spans="3:6" x14ac:dyDescent="0.25">
      <c r="C114" s="162"/>
      <c r="D114" s="163"/>
      <c r="E114" s="163"/>
      <c r="F114" s="104"/>
    </row>
    <row r="115" spans="3:6" x14ac:dyDescent="0.25">
      <c r="C115" s="162"/>
      <c r="D115" s="163"/>
      <c r="E115" s="163"/>
      <c r="F115" s="104"/>
    </row>
    <row r="116" spans="3:6" x14ac:dyDescent="0.25">
      <c r="C116" s="162"/>
      <c r="D116" s="163"/>
      <c r="E116" s="163"/>
      <c r="F116" s="104"/>
    </row>
    <row r="117" spans="3:6" x14ac:dyDescent="0.25">
      <c r="C117" s="162"/>
      <c r="D117" s="163"/>
      <c r="E117" s="163"/>
      <c r="F117" s="104"/>
    </row>
    <row r="118" spans="3:6" x14ac:dyDescent="0.25">
      <c r="C118" s="162"/>
      <c r="D118" s="163"/>
      <c r="E118" s="163"/>
      <c r="F118" s="104"/>
    </row>
    <row r="119" spans="3:6" x14ac:dyDescent="0.25">
      <c r="C119" s="162"/>
      <c r="D119" s="163"/>
      <c r="E119" s="163"/>
      <c r="F119" s="104"/>
    </row>
    <row r="120" spans="3:6" x14ac:dyDescent="0.25">
      <c r="C120" s="162"/>
      <c r="D120" s="163"/>
      <c r="E120" s="163"/>
      <c r="F120" s="104"/>
    </row>
    <row r="121" spans="3:6" x14ac:dyDescent="0.25">
      <c r="C121" s="162"/>
      <c r="D121" s="163"/>
      <c r="E121" s="163"/>
      <c r="F121" s="104"/>
    </row>
    <row r="122" spans="3:6" x14ac:dyDescent="0.25">
      <c r="C122" s="179"/>
      <c r="D122" s="180"/>
      <c r="E122" s="180"/>
      <c r="F122" s="106"/>
    </row>
    <row r="123" spans="3:6" ht="65.25" customHeight="1" x14ac:dyDescent="0.25">
      <c r="C123" s="178" t="s">
        <v>96</v>
      </c>
      <c r="D123" s="165"/>
      <c r="E123" s="165"/>
      <c r="F123" s="108"/>
    </row>
    <row r="124" spans="3:6" x14ac:dyDescent="0.25">
      <c r="C124" s="160"/>
      <c r="D124" s="161"/>
      <c r="E124" s="161"/>
      <c r="F124" s="102"/>
    </row>
    <row r="125" spans="3:6" x14ac:dyDescent="0.25">
      <c r="C125" s="162"/>
      <c r="D125" s="163"/>
      <c r="E125" s="163"/>
      <c r="F125" s="104"/>
    </row>
    <row r="126" spans="3:6" x14ac:dyDescent="0.25">
      <c r="C126" s="162"/>
      <c r="D126" s="163"/>
      <c r="E126" s="163"/>
      <c r="F126" s="104"/>
    </row>
    <row r="127" spans="3:6" x14ac:dyDescent="0.25">
      <c r="C127" s="162"/>
      <c r="D127" s="163"/>
      <c r="E127" s="163"/>
      <c r="F127" s="104"/>
    </row>
    <row r="128" spans="3:6" x14ac:dyDescent="0.25">
      <c r="C128" s="162"/>
      <c r="D128" s="163"/>
      <c r="E128" s="163"/>
      <c r="F128" s="104"/>
    </row>
    <row r="129" spans="3:6" x14ac:dyDescent="0.25">
      <c r="C129" s="162"/>
      <c r="D129" s="163"/>
      <c r="E129" s="163"/>
      <c r="F129" s="104"/>
    </row>
    <row r="130" spans="3:6" x14ac:dyDescent="0.25">
      <c r="C130" s="162"/>
      <c r="D130" s="163"/>
      <c r="E130" s="163"/>
      <c r="F130" s="104"/>
    </row>
    <row r="131" spans="3:6" x14ac:dyDescent="0.25">
      <c r="C131" s="162"/>
      <c r="D131" s="163"/>
      <c r="E131" s="163"/>
      <c r="F131" s="104"/>
    </row>
    <row r="132" spans="3:6" x14ac:dyDescent="0.25">
      <c r="C132" s="162"/>
      <c r="D132" s="163"/>
      <c r="E132" s="163"/>
      <c r="F132" s="104"/>
    </row>
    <row r="133" spans="3:6" x14ac:dyDescent="0.25">
      <c r="C133" s="162"/>
      <c r="D133" s="163"/>
      <c r="E133" s="163"/>
      <c r="F133" s="104"/>
    </row>
    <row r="134" spans="3:6" x14ac:dyDescent="0.25">
      <c r="C134" s="162"/>
      <c r="D134" s="163"/>
      <c r="E134" s="163"/>
      <c r="F134" s="104"/>
    </row>
    <row r="135" spans="3:6" x14ac:dyDescent="0.25">
      <c r="C135" s="162"/>
      <c r="D135" s="163"/>
      <c r="E135" s="163"/>
      <c r="F135" s="104"/>
    </row>
    <row r="136" spans="3:6" x14ac:dyDescent="0.25">
      <c r="C136" s="162"/>
      <c r="D136" s="163"/>
      <c r="E136" s="163"/>
      <c r="F136" s="104"/>
    </row>
    <row r="137" spans="3:6" x14ac:dyDescent="0.25">
      <c r="C137" s="162"/>
      <c r="D137" s="163"/>
      <c r="E137" s="163"/>
      <c r="F137" s="104"/>
    </row>
    <row r="138" spans="3:6" x14ac:dyDescent="0.25">
      <c r="C138" s="162"/>
      <c r="D138" s="163"/>
      <c r="E138" s="163"/>
      <c r="F138" s="104"/>
    </row>
    <row r="139" spans="3:6" x14ac:dyDescent="0.25">
      <c r="C139" s="162"/>
      <c r="D139" s="163"/>
      <c r="E139" s="163"/>
      <c r="F139" s="104"/>
    </row>
    <row r="140" spans="3:6" x14ac:dyDescent="0.25">
      <c r="C140" s="162"/>
      <c r="D140" s="163"/>
      <c r="E140" s="163"/>
      <c r="F140" s="104"/>
    </row>
    <row r="141" spans="3:6" x14ac:dyDescent="0.25">
      <c r="C141" s="162"/>
      <c r="D141" s="163"/>
      <c r="E141" s="163"/>
      <c r="F141" s="104"/>
    </row>
    <row r="142" spans="3:6" x14ac:dyDescent="0.25">
      <c r="C142" s="162"/>
      <c r="D142" s="163"/>
      <c r="E142" s="163"/>
      <c r="F142" s="104"/>
    </row>
    <row r="143" spans="3:6" x14ac:dyDescent="0.25">
      <c r="C143" s="162"/>
      <c r="D143" s="163"/>
      <c r="E143" s="163"/>
      <c r="F143" s="104"/>
    </row>
    <row r="144" spans="3:6" x14ac:dyDescent="0.25">
      <c r="C144" s="162"/>
      <c r="D144" s="163"/>
      <c r="E144" s="163"/>
      <c r="F144" s="104"/>
    </row>
    <row r="145" spans="3:6" x14ac:dyDescent="0.25">
      <c r="C145" s="162"/>
      <c r="D145" s="163"/>
      <c r="E145" s="163"/>
      <c r="F145" s="104"/>
    </row>
    <row r="146" spans="3:6" x14ac:dyDescent="0.25">
      <c r="C146" s="162"/>
      <c r="D146" s="163"/>
      <c r="E146" s="163"/>
      <c r="F146" s="104"/>
    </row>
    <row r="147" spans="3:6" x14ac:dyDescent="0.25">
      <c r="C147" s="162"/>
      <c r="D147" s="163"/>
      <c r="E147" s="163"/>
      <c r="F147" s="104"/>
    </row>
    <row r="148" spans="3:6" x14ac:dyDescent="0.25">
      <c r="C148" s="162"/>
      <c r="D148" s="163"/>
      <c r="E148" s="163"/>
      <c r="F148" s="104"/>
    </row>
    <row r="149" spans="3:6" x14ac:dyDescent="0.25">
      <c r="C149" s="179"/>
      <c r="D149" s="180"/>
      <c r="E149" s="180"/>
      <c r="F149" s="106"/>
    </row>
    <row r="150" spans="3:6" ht="15.75" x14ac:dyDescent="0.25">
      <c r="C150" s="127" t="s">
        <v>97</v>
      </c>
      <c r="D150" s="128"/>
      <c r="E150" s="128"/>
      <c r="F150" s="129"/>
    </row>
    <row r="151" spans="3:6" ht="33" customHeight="1" x14ac:dyDescent="0.25">
      <c r="C151" s="286" t="s">
        <v>98</v>
      </c>
      <c r="D151" s="287"/>
      <c r="E151" s="107" t="s">
        <v>99</v>
      </c>
      <c r="F151" s="108"/>
    </row>
    <row r="152" spans="3:6" x14ac:dyDescent="0.25">
      <c r="C152" s="55" t="s">
        <v>100</v>
      </c>
      <c r="D152" s="56" t="s">
        <v>101</v>
      </c>
      <c r="E152" s="251"/>
      <c r="F152" s="252"/>
    </row>
    <row r="153" spans="3:6" x14ac:dyDescent="0.25">
      <c r="C153" s="59" t="s">
        <v>102</v>
      </c>
      <c r="D153" s="60"/>
      <c r="E153" s="103"/>
      <c r="F153" s="104"/>
    </row>
    <row r="154" spans="3:6" x14ac:dyDescent="0.25">
      <c r="C154" s="52" t="s">
        <v>103</v>
      </c>
      <c r="D154" s="60"/>
      <c r="E154" s="103"/>
      <c r="F154" s="104"/>
    </row>
    <row r="155" spans="3:6" x14ac:dyDescent="0.25">
      <c r="C155" s="52" t="s">
        <v>104</v>
      </c>
      <c r="D155" s="60"/>
      <c r="E155" s="103"/>
      <c r="F155" s="104"/>
    </row>
    <row r="156" spans="3:6" x14ac:dyDescent="0.25">
      <c r="C156" s="52" t="s">
        <v>105</v>
      </c>
      <c r="D156" s="60"/>
      <c r="E156" s="103"/>
      <c r="F156" s="104"/>
    </row>
    <row r="157" spans="3:6" x14ac:dyDescent="0.25">
      <c r="C157" s="52" t="s">
        <v>106</v>
      </c>
      <c r="D157" s="60"/>
      <c r="E157" s="103"/>
      <c r="F157" s="104"/>
    </row>
    <row r="158" spans="3:6" ht="15" customHeight="1" x14ac:dyDescent="0.25">
      <c r="C158" s="255" t="s">
        <v>107</v>
      </c>
      <c r="D158" s="256"/>
      <c r="E158" s="103"/>
      <c r="F158" s="104"/>
    </row>
    <row r="159" spans="3:6" x14ac:dyDescent="0.25">
      <c r="C159" s="257"/>
      <c r="D159" s="258"/>
      <c r="E159" s="103"/>
      <c r="F159" s="104"/>
    </row>
    <row r="160" spans="3:6" x14ac:dyDescent="0.25">
      <c r="C160" s="257"/>
      <c r="D160" s="258"/>
      <c r="E160" s="103"/>
      <c r="F160" s="104"/>
    </row>
    <row r="161" spans="3:6" x14ac:dyDescent="0.25">
      <c r="C161" s="257"/>
      <c r="D161" s="258"/>
      <c r="E161" s="103"/>
      <c r="F161" s="104"/>
    </row>
    <row r="162" spans="3:6" x14ac:dyDescent="0.25">
      <c r="C162" s="257"/>
      <c r="D162" s="258"/>
      <c r="E162" s="103"/>
      <c r="F162" s="104"/>
    </row>
    <row r="163" spans="3:6" x14ac:dyDescent="0.25">
      <c r="C163" s="111"/>
      <c r="D163" s="112"/>
      <c r="E163" s="103"/>
      <c r="F163" s="104"/>
    </row>
    <row r="164" spans="3:6" x14ac:dyDescent="0.25">
      <c r="C164" s="111"/>
      <c r="D164" s="112"/>
      <c r="E164" s="103"/>
      <c r="F164" s="104"/>
    </row>
    <row r="165" spans="3:6" x14ac:dyDescent="0.25">
      <c r="C165" s="111"/>
      <c r="D165" s="112"/>
      <c r="E165" s="103"/>
      <c r="F165" s="104"/>
    </row>
    <row r="166" spans="3:6" x14ac:dyDescent="0.25">
      <c r="C166" s="111"/>
      <c r="D166" s="112"/>
      <c r="E166" s="103"/>
      <c r="F166" s="104"/>
    </row>
    <row r="167" spans="3:6" x14ac:dyDescent="0.25">
      <c r="C167" s="111"/>
      <c r="D167" s="112"/>
      <c r="E167" s="103"/>
      <c r="F167" s="104"/>
    </row>
    <row r="168" spans="3:6" x14ac:dyDescent="0.25">
      <c r="C168" s="111"/>
      <c r="D168" s="112"/>
      <c r="E168" s="103"/>
      <c r="F168" s="104"/>
    </row>
    <row r="169" spans="3:6" x14ac:dyDescent="0.25">
      <c r="C169" s="111"/>
      <c r="D169" s="112"/>
      <c r="E169" s="103"/>
      <c r="F169" s="104"/>
    </row>
    <row r="170" spans="3:6" x14ac:dyDescent="0.25">
      <c r="C170" s="111"/>
      <c r="D170" s="112"/>
      <c r="E170" s="103"/>
      <c r="F170" s="104"/>
    </row>
    <row r="171" spans="3:6" x14ac:dyDescent="0.25">
      <c r="C171" s="111"/>
      <c r="D171" s="112"/>
      <c r="E171" s="103"/>
      <c r="F171" s="104"/>
    </row>
    <row r="172" spans="3:6" x14ac:dyDescent="0.25">
      <c r="C172" s="259"/>
      <c r="D172" s="260"/>
      <c r="E172" s="253"/>
      <c r="F172" s="254"/>
    </row>
    <row r="173" spans="3:6" ht="15.75" x14ac:dyDescent="0.25">
      <c r="C173" s="261" t="s">
        <v>108</v>
      </c>
      <c r="D173" s="262"/>
      <c r="E173" s="262"/>
      <c r="F173" s="263"/>
    </row>
    <row r="174" spans="3:6" x14ac:dyDescent="0.25">
      <c r="C174" s="54" t="s">
        <v>109</v>
      </c>
      <c r="D174" s="18"/>
      <c r="E174" s="146"/>
      <c r="F174" s="147"/>
    </row>
    <row r="175" spans="3:6" ht="31.5" customHeight="1" x14ac:dyDescent="0.25">
      <c r="C175" s="164" t="s">
        <v>110</v>
      </c>
      <c r="D175" s="165"/>
      <c r="E175" s="165"/>
      <c r="F175" s="108"/>
    </row>
    <row r="176" spans="3:6" x14ac:dyDescent="0.25">
      <c r="C176" s="160"/>
      <c r="D176" s="161"/>
      <c r="E176" s="161"/>
      <c r="F176" s="102"/>
    </row>
    <row r="177" spans="3:6" x14ac:dyDescent="0.25">
      <c r="C177" s="162"/>
      <c r="D177" s="163"/>
      <c r="E177" s="163"/>
      <c r="F177" s="104"/>
    </row>
    <row r="178" spans="3:6" x14ac:dyDescent="0.25">
      <c r="C178" s="162"/>
      <c r="D178" s="163"/>
      <c r="E178" s="163"/>
      <c r="F178" s="104"/>
    </row>
    <row r="179" spans="3:6" x14ac:dyDescent="0.25">
      <c r="C179" s="162"/>
      <c r="D179" s="163"/>
      <c r="E179" s="163"/>
      <c r="F179" s="104"/>
    </row>
    <row r="180" spans="3:6" x14ac:dyDescent="0.25">
      <c r="C180" s="162"/>
      <c r="D180" s="163"/>
      <c r="E180" s="163"/>
      <c r="F180" s="104"/>
    </row>
    <row r="181" spans="3:6" x14ac:dyDescent="0.25">
      <c r="C181" s="162"/>
      <c r="D181" s="163"/>
      <c r="E181" s="163"/>
      <c r="F181" s="104"/>
    </row>
    <row r="182" spans="3:6" x14ac:dyDescent="0.25">
      <c r="C182" s="162"/>
      <c r="D182" s="163"/>
      <c r="E182" s="163"/>
      <c r="F182" s="104"/>
    </row>
    <row r="183" spans="3:6" x14ac:dyDescent="0.25">
      <c r="C183" s="162"/>
      <c r="D183" s="163"/>
      <c r="E183" s="163"/>
      <c r="F183" s="104"/>
    </row>
    <row r="184" spans="3:6" x14ac:dyDescent="0.25">
      <c r="C184" s="162"/>
      <c r="D184" s="163"/>
      <c r="E184" s="163"/>
      <c r="F184" s="104"/>
    </row>
    <row r="185" spans="3:6" x14ac:dyDescent="0.25">
      <c r="C185" s="162"/>
      <c r="D185" s="163"/>
      <c r="E185" s="163"/>
      <c r="F185" s="104"/>
    </row>
    <row r="186" spans="3:6" x14ac:dyDescent="0.25">
      <c r="C186" s="162"/>
      <c r="D186" s="163"/>
      <c r="E186" s="163"/>
      <c r="F186" s="104"/>
    </row>
    <row r="187" spans="3:6" x14ac:dyDescent="0.25">
      <c r="C187" s="179"/>
      <c r="D187" s="180"/>
      <c r="E187" s="180"/>
      <c r="F187" s="106"/>
    </row>
    <row r="188" spans="3:6" ht="15.75" x14ac:dyDescent="0.25">
      <c r="C188" s="127" t="s">
        <v>111</v>
      </c>
      <c r="D188" s="128"/>
      <c r="E188" s="128"/>
      <c r="F188" s="129"/>
    </row>
    <row r="189" spans="3:6" x14ac:dyDescent="0.25">
      <c r="C189" s="54" t="s">
        <v>112</v>
      </c>
      <c r="D189" s="24"/>
      <c r="E189" s="244"/>
      <c r="F189" s="245"/>
    </row>
    <row r="190" spans="3:6" ht="33" customHeight="1" x14ac:dyDescent="0.25">
      <c r="C190" s="164" t="s">
        <v>113</v>
      </c>
      <c r="D190" s="165"/>
      <c r="E190" s="165"/>
      <c r="F190" s="108"/>
    </row>
    <row r="191" spans="3:6" x14ac:dyDescent="0.25">
      <c r="C191" s="160"/>
      <c r="D191" s="161"/>
      <c r="E191" s="161"/>
      <c r="F191" s="102"/>
    </row>
    <row r="192" spans="3:6" x14ac:dyDescent="0.25">
      <c r="C192" s="162"/>
      <c r="D192" s="163"/>
      <c r="E192" s="163"/>
      <c r="F192" s="104"/>
    </row>
    <row r="193" spans="3:6" x14ac:dyDescent="0.25">
      <c r="C193" s="162"/>
      <c r="D193" s="163"/>
      <c r="E193" s="163"/>
      <c r="F193" s="104"/>
    </row>
    <row r="194" spans="3:6" x14ac:dyDescent="0.25">
      <c r="C194" s="162"/>
      <c r="D194" s="163"/>
      <c r="E194" s="163"/>
      <c r="F194" s="104"/>
    </row>
    <row r="195" spans="3:6" x14ac:dyDescent="0.25">
      <c r="C195" s="162"/>
      <c r="D195" s="163"/>
      <c r="E195" s="163"/>
      <c r="F195" s="104"/>
    </row>
    <row r="196" spans="3:6" x14ac:dyDescent="0.25">
      <c r="C196" s="162"/>
      <c r="D196" s="163"/>
      <c r="E196" s="163"/>
      <c r="F196" s="104"/>
    </row>
    <row r="197" spans="3:6" x14ac:dyDescent="0.25">
      <c r="C197" s="162"/>
      <c r="D197" s="163"/>
      <c r="E197" s="163"/>
      <c r="F197" s="104"/>
    </row>
    <row r="198" spans="3:6" x14ac:dyDescent="0.25">
      <c r="C198" s="162"/>
      <c r="D198" s="163"/>
      <c r="E198" s="163"/>
      <c r="F198" s="104"/>
    </row>
    <row r="199" spans="3:6" x14ac:dyDescent="0.25">
      <c r="C199" s="162"/>
      <c r="D199" s="163"/>
      <c r="E199" s="163"/>
      <c r="F199" s="104"/>
    </row>
    <row r="200" spans="3:6" x14ac:dyDescent="0.25">
      <c r="C200" s="162"/>
      <c r="D200" s="163"/>
      <c r="E200" s="163"/>
      <c r="F200" s="104"/>
    </row>
    <row r="201" spans="3:6" x14ac:dyDescent="0.25">
      <c r="C201" s="162"/>
      <c r="D201" s="163"/>
      <c r="E201" s="163"/>
      <c r="F201" s="104"/>
    </row>
    <row r="202" spans="3:6" x14ac:dyDescent="0.25">
      <c r="C202" s="162"/>
      <c r="D202" s="163"/>
      <c r="E202" s="163"/>
      <c r="F202" s="104"/>
    </row>
    <row r="203" spans="3:6" x14ac:dyDescent="0.25">
      <c r="C203" s="162"/>
      <c r="D203" s="163"/>
      <c r="E203" s="163"/>
      <c r="F203" s="104"/>
    </row>
    <row r="204" spans="3:6" x14ac:dyDescent="0.25">
      <c r="C204" s="162"/>
      <c r="D204" s="163"/>
      <c r="E204" s="163"/>
      <c r="F204" s="104"/>
    </row>
    <row r="205" spans="3:6" x14ac:dyDescent="0.25">
      <c r="C205" s="162"/>
      <c r="D205" s="163"/>
      <c r="E205" s="163"/>
      <c r="F205" s="104"/>
    </row>
    <row r="206" spans="3:6" x14ac:dyDescent="0.25">
      <c r="C206" s="162"/>
      <c r="D206" s="163"/>
      <c r="E206" s="163"/>
      <c r="F206" s="104"/>
    </row>
    <row r="207" spans="3:6" x14ac:dyDescent="0.25">
      <c r="C207" s="162"/>
      <c r="D207" s="163"/>
      <c r="E207" s="163"/>
      <c r="F207" s="104"/>
    </row>
    <row r="208" spans="3:6" x14ac:dyDescent="0.25">
      <c r="C208" s="162"/>
      <c r="D208" s="163"/>
      <c r="E208" s="163"/>
      <c r="F208" s="104"/>
    </row>
    <row r="209" spans="3:6" x14ac:dyDescent="0.25">
      <c r="C209" s="162"/>
      <c r="D209" s="163"/>
      <c r="E209" s="163"/>
      <c r="F209" s="104"/>
    </row>
    <row r="210" spans="3:6" x14ac:dyDescent="0.25">
      <c r="C210" s="162"/>
      <c r="D210" s="163"/>
      <c r="E210" s="163"/>
      <c r="F210" s="104"/>
    </row>
    <row r="211" spans="3:6" x14ac:dyDescent="0.25">
      <c r="C211" s="162"/>
      <c r="D211" s="163"/>
      <c r="E211" s="163"/>
      <c r="F211" s="104"/>
    </row>
    <row r="212" spans="3:6" x14ac:dyDescent="0.25">
      <c r="C212" s="162"/>
      <c r="D212" s="163"/>
      <c r="E212" s="163"/>
      <c r="F212" s="104"/>
    </row>
    <row r="213" spans="3:6" x14ac:dyDescent="0.25">
      <c r="C213" s="162"/>
      <c r="D213" s="163"/>
      <c r="E213" s="163"/>
      <c r="F213" s="104"/>
    </row>
    <row r="214" spans="3:6" x14ac:dyDescent="0.25">
      <c r="C214" s="162"/>
      <c r="D214" s="163"/>
      <c r="E214" s="163"/>
      <c r="F214" s="104"/>
    </row>
    <row r="215" spans="3:6" x14ac:dyDescent="0.25">
      <c r="C215" s="162"/>
      <c r="D215" s="163"/>
      <c r="E215" s="163"/>
      <c r="F215" s="104"/>
    </row>
    <row r="216" spans="3:6" x14ac:dyDescent="0.25">
      <c r="C216" s="162"/>
      <c r="D216" s="163"/>
      <c r="E216" s="163"/>
      <c r="F216" s="104"/>
    </row>
    <row r="217" spans="3:6" x14ac:dyDescent="0.25">
      <c r="C217" s="162"/>
      <c r="D217" s="163"/>
      <c r="E217" s="163"/>
      <c r="F217" s="104"/>
    </row>
    <row r="218" spans="3:6" x14ac:dyDescent="0.25">
      <c r="C218" s="162"/>
      <c r="D218" s="163"/>
      <c r="E218" s="163"/>
      <c r="F218" s="104"/>
    </row>
    <row r="219" spans="3:6" x14ac:dyDescent="0.25">
      <c r="C219" s="162"/>
      <c r="D219" s="163"/>
      <c r="E219" s="163"/>
      <c r="F219" s="104"/>
    </row>
    <row r="220" spans="3:6" x14ac:dyDescent="0.25">
      <c r="C220" s="162"/>
      <c r="D220" s="163"/>
      <c r="E220" s="163"/>
      <c r="F220" s="104"/>
    </row>
    <row r="221" spans="3:6" x14ac:dyDescent="0.25">
      <c r="C221" s="162"/>
      <c r="D221" s="163"/>
      <c r="E221" s="163"/>
      <c r="F221" s="104"/>
    </row>
    <row r="222" spans="3:6" x14ac:dyDescent="0.25">
      <c r="C222" s="162"/>
      <c r="D222" s="163"/>
      <c r="E222" s="163"/>
      <c r="F222" s="104"/>
    </row>
    <row r="223" spans="3:6" x14ac:dyDescent="0.25">
      <c r="C223" s="162"/>
      <c r="D223" s="163"/>
      <c r="E223" s="163"/>
      <c r="F223" s="104"/>
    </row>
    <row r="224" spans="3:6" x14ac:dyDescent="0.25">
      <c r="C224" s="162"/>
      <c r="D224" s="163"/>
      <c r="E224" s="163"/>
      <c r="F224" s="104"/>
    </row>
    <row r="225" spans="3:6" x14ac:dyDescent="0.25">
      <c r="C225" s="162"/>
      <c r="D225" s="163"/>
      <c r="E225" s="163"/>
      <c r="F225" s="104"/>
    </row>
    <row r="226" spans="3:6" x14ac:dyDescent="0.25">
      <c r="C226" s="162"/>
      <c r="D226" s="163"/>
      <c r="E226" s="163"/>
      <c r="F226" s="104"/>
    </row>
    <row r="227" spans="3:6" x14ac:dyDescent="0.25">
      <c r="C227" s="162"/>
      <c r="D227" s="163"/>
      <c r="E227" s="163"/>
      <c r="F227" s="104"/>
    </row>
    <row r="228" spans="3:6" x14ac:dyDescent="0.25">
      <c r="C228" s="179"/>
      <c r="D228" s="180"/>
      <c r="E228" s="180"/>
      <c r="F228" s="106"/>
    </row>
    <row r="229" spans="3:6" ht="66" customHeight="1" x14ac:dyDescent="0.25">
      <c r="C229" s="164" t="s">
        <v>114</v>
      </c>
      <c r="D229" s="165"/>
      <c r="E229" s="165"/>
      <c r="F229" s="108"/>
    </row>
    <row r="230" spans="3:6" x14ac:dyDescent="0.25">
      <c r="C230" s="160"/>
      <c r="D230" s="161"/>
      <c r="E230" s="161"/>
      <c r="F230" s="102"/>
    </row>
    <row r="231" spans="3:6" x14ac:dyDescent="0.25">
      <c r="C231" s="162"/>
      <c r="D231" s="163"/>
      <c r="E231" s="163"/>
      <c r="F231" s="104"/>
    </row>
    <row r="232" spans="3:6" x14ac:dyDescent="0.25">
      <c r="C232" s="162"/>
      <c r="D232" s="163"/>
      <c r="E232" s="163"/>
      <c r="F232" s="104"/>
    </row>
    <row r="233" spans="3:6" x14ac:dyDescent="0.25">
      <c r="C233" s="162"/>
      <c r="D233" s="163"/>
      <c r="E233" s="163"/>
      <c r="F233" s="104"/>
    </row>
    <row r="234" spans="3:6" x14ac:dyDescent="0.25">
      <c r="C234" s="162"/>
      <c r="D234" s="163"/>
      <c r="E234" s="163"/>
      <c r="F234" s="104"/>
    </row>
    <row r="235" spans="3:6" x14ac:dyDescent="0.25">
      <c r="C235" s="162"/>
      <c r="D235" s="163"/>
      <c r="E235" s="163"/>
      <c r="F235" s="104"/>
    </row>
    <row r="236" spans="3:6" x14ac:dyDescent="0.25">
      <c r="C236" s="162"/>
      <c r="D236" s="163"/>
      <c r="E236" s="163"/>
      <c r="F236" s="104"/>
    </row>
    <row r="237" spans="3:6" x14ac:dyDescent="0.25">
      <c r="C237" s="162"/>
      <c r="D237" s="163"/>
      <c r="E237" s="163"/>
      <c r="F237" s="104"/>
    </row>
    <row r="238" spans="3:6" x14ac:dyDescent="0.25">
      <c r="C238" s="162"/>
      <c r="D238" s="163"/>
      <c r="E238" s="163"/>
      <c r="F238" s="104"/>
    </row>
    <row r="239" spans="3:6" x14ac:dyDescent="0.25">
      <c r="C239" s="162"/>
      <c r="D239" s="163"/>
      <c r="E239" s="163"/>
      <c r="F239" s="104"/>
    </row>
    <row r="240" spans="3:6" x14ac:dyDescent="0.25">
      <c r="C240" s="162"/>
      <c r="D240" s="163"/>
      <c r="E240" s="163"/>
      <c r="F240" s="104"/>
    </row>
    <row r="241" spans="3:6" x14ac:dyDescent="0.25">
      <c r="C241" s="162"/>
      <c r="D241" s="163"/>
      <c r="E241" s="163"/>
      <c r="F241" s="104"/>
    </row>
    <row r="242" spans="3:6" x14ac:dyDescent="0.25">
      <c r="C242" s="162"/>
      <c r="D242" s="163"/>
      <c r="E242" s="163"/>
      <c r="F242" s="104"/>
    </row>
    <row r="243" spans="3:6" x14ac:dyDescent="0.25">
      <c r="C243" s="162"/>
      <c r="D243" s="163"/>
      <c r="E243" s="163"/>
      <c r="F243" s="104"/>
    </row>
    <row r="244" spans="3:6" x14ac:dyDescent="0.25">
      <c r="C244" s="162"/>
      <c r="D244" s="163"/>
      <c r="E244" s="163"/>
      <c r="F244" s="104"/>
    </row>
    <row r="245" spans="3:6" x14ac:dyDescent="0.25">
      <c r="C245" s="179"/>
      <c r="D245" s="180"/>
      <c r="E245" s="180"/>
      <c r="F245" s="106"/>
    </row>
    <row r="246" spans="3:6" ht="15" customHeight="1" x14ac:dyDescent="0.25">
      <c r="C246" s="164" t="s">
        <v>115</v>
      </c>
      <c r="D246" s="243"/>
      <c r="E246" s="146"/>
      <c r="F246" s="147"/>
    </row>
    <row r="247" spans="3:6" x14ac:dyDescent="0.25">
      <c r="C247" s="40" t="s">
        <v>116</v>
      </c>
      <c r="D247" s="24"/>
      <c r="E247" s="81"/>
      <c r="F247" s="41"/>
    </row>
    <row r="248" spans="3:6" x14ac:dyDescent="0.25">
      <c r="C248" s="40" t="s">
        <v>117</v>
      </c>
      <c r="D248" s="24"/>
      <c r="E248" s="82"/>
      <c r="F248" s="83"/>
    </row>
    <row r="249" spans="3:6" ht="31.5" customHeight="1" x14ac:dyDescent="0.25">
      <c r="C249" s="164" t="s">
        <v>118</v>
      </c>
      <c r="D249" s="165"/>
      <c r="E249" s="165"/>
      <c r="F249" s="108"/>
    </row>
    <row r="250" spans="3:6" x14ac:dyDescent="0.25">
      <c r="C250" s="160"/>
      <c r="D250" s="161"/>
      <c r="E250" s="161"/>
      <c r="F250" s="102"/>
    </row>
    <row r="251" spans="3:6" x14ac:dyDescent="0.25">
      <c r="C251" s="162"/>
      <c r="D251" s="163"/>
      <c r="E251" s="163"/>
      <c r="F251" s="104"/>
    </row>
    <row r="252" spans="3:6" x14ac:dyDescent="0.25">
      <c r="C252" s="162"/>
      <c r="D252" s="163"/>
      <c r="E252" s="163"/>
      <c r="F252" s="104"/>
    </row>
    <row r="253" spans="3:6" x14ac:dyDescent="0.25">
      <c r="C253" s="162"/>
      <c r="D253" s="163"/>
      <c r="E253" s="163"/>
      <c r="F253" s="104"/>
    </row>
    <row r="254" spans="3:6" x14ac:dyDescent="0.25">
      <c r="C254" s="162"/>
      <c r="D254" s="163"/>
      <c r="E254" s="163"/>
      <c r="F254" s="104"/>
    </row>
    <row r="255" spans="3:6" x14ac:dyDescent="0.25">
      <c r="C255" s="162"/>
      <c r="D255" s="163"/>
      <c r="E255" s="163"/>
      <c r="F255" s="104"/>
    </row>
    <row r="256" spans="3:6" x14ac:dyDescent="0.25">
      <c r="C256" s="162"/>
      <c r="D256" s="163"/>
      <c r="E256" s="163"/>
      <c r="F256" s="104"/>
    </row>
    <row r="257" spans="3:6" x14ac:dyDescent="0.25">
      <c r="C257" s="162"/>
      <c r="D257" s="163"/>
      <c r="E257" s="163"/>
      <c r="F257" s="104"/>
    </row>
    <row r="258" spans="3:6" x14ac:dyDescent="0.25">
      <c r="C258" s="162"/>
      <c r="D258" s="163"/>
      <c r="E258" s="163"/>
      <c r="F258" s="104"/>
    </row>
    <row r="259" spans="3:6" x14ac:dyDescent="0.25">
      <c r="C259" s="179"/>
      <c r="D259" s="180"/>
      <c r="E259" s="180"/>
      <c r="F259" s="106"/>
    </row>
    <row r="260" spans="3:6" ht="62.25" customHeight="1" x14ac:dyDescent="0.25">
      <c r="C260" s="164" t="s">
        <v>119</v>
      </c>
      <c r="D260" s="165"/>
      <c r="E260" s="165"/>
      <c r="F260" s="108"/>
    </row>
    <row r="261" spans="3:6" x14ac:dyDescent="0.25">
      <c r="C261" s="160"/>
      <c r="D261" s="161"/>
      <c r="E261" s="161"/>
      <c r="F261" s="102"/>
    </row>
    <row r="262" spans="3:6" x14ac:dyDescent="0.25">
      <c r="C262" s="162"/>
      <c r="D262" s="163"/>
      <c r="E262" s="163"/>
      <c r="F262" s="104"/>
    </row>
    <row r="263" spans="3:6" x14ac:dyDescent="0.25">
      <c r="C263" s="162"/>
      <c r="D263" s="163"/>
      <c r="E263" s="163"/>
      <c r="F263" s="104"/>
    </row>
    <row r="264" spans="3:6" x14ac:dyDescent="0.25">
      <c r="C264" s="162"/>
      <c r="D264" s="163"/>
      <c r="E264" s="163"/>
      <c r="F264" s="104"/>
    </row>
    <row r="265" spans="3:6" x14ac:dyDescent="0.25">
      <c r="C265" s="162"/>
      <c r="D265" s="163"/>
      <c r="E265" s="163"/>
      <c r="F265" s="104"/>
    </row>
    <row r="266" spans="3:6" x14ac:dyDescent="0.25">
      <c r="C266" s="162"/>
      <c r="D266" s="163"/>
      <c r="E266" s="163"/>
      <c r="F266" s="104"/>
    </row>
    <row r="267" spans="3:6" x14ac:dyDescent="0.25">
      <c r="C267" s="162"/>
      <c r="D267" s="163"/>
      <c r="E267" s="163"/>
      <c r="F267" s="104"/>
    </row>
    <row r="268" spans="3:6" x14ac:dyDescent="0.25">
      <c r="C268" s="270"/>
      <c r="D268" s="271"/>
      <c r="E268" s="271"/>
      <c r="F268" s="254"/>
    </row>
    <row r="269" spans="3:6" ht="15.75" x14ac:dyDescent="0.25">
      <c r="C269" s="130" t="s">
        <v>120</v>
      </c>
      <c r="D269" s="131"/>
      <c r="E269" s="131"/>
      <c r="F269" s="132"/>
    </row>
    <row r="270" spans="3:6" ht="45.75" customHeight="1" x14ac:dyDescent="0.25">
      <c r="C270" s="164" t="s">
        <v>121</v>
      </c>
      <c r="D270" s="243"/>
      <c r="E270" s="146"/>
      <c r="F270" s="147"/>
    </row>
    <row r="271" spans="3:6" x14ac:dyDescent="0.25">
      <c r="C271" s="40" t="s">
        <v>122</v>
      </c>
      <c r="D271" s="24"/>
      <c r="E271" s="148"/>
      <c r="F271" s="149"/>
    </row>
    <row r="272" spans="3:6" x14ac:dyDescent="0.25">
      <c r="C272" s="42" t="s">
        <v>123</v>
      </c>
      <c r="D272" s="30"/>
      <c r="E272" s="208"/>
      <c r="F272" s="209"/>
    </row>
    <row r="273" spans="3:6" ht="30" customHeight="1" x14ac:dyDescent="0.25">
      <c r="C273" s="164" t="s">
        <v>124</v>
      </c>
      <c r="D273" s="165"/>
      <c r="E273" s="165"/>
      <c r="F273" s="108"/>
    </row>
    <row r="274" spans="3:6" x14ac:dyDescent="0.25">
      <c r="C274" s="160"/>
      <c r="D274" s="161"/>
      <c r="E274" s="161"/>
      <c r="F274" s="102"/>
    </row>
    <row r="275" spans="3:6" x14ac:dyDescent="0.25">
      <c r="C275" s="162"/>
      <c r="D275" s="163"/>
      <c r="E275" s="163"/>
      <c r="F275" s="104"/>
    </row>
    <row r="276" spans="3:6" x14ac:dyDescent="0.25">
      <c r="C276" s="162"/>
      <c r="D276" s="163"/>
      <c r="E276" s="163"/>
      <c r="F276" s="104"/>
    </row>
    <row r="277" spans="3:6" x14ac:dyDescent="0.25">
      <c r="C277" s="162"/>
      <c r="D277" s="163"/>
      <c r="E277" s="163"/>
      <c r="F277" s="104"/>
    </row>
    <row r="278" spans="3:6" x14ac:dyDescent="0.25">
      <c r="C278" s="162"/>
      <c r="D278" s="163"/>
      <c r="E278" s="163"/>
      <c r="F278" s="104"/>
    </row>
    <row r="279" spans="3:6" x14ac:dyDescent="0.25">
      <c r="C279" s="162"/>
      <c r="D279" s="163"/>
      <c r="E279" s="163"/>
      <c r="F279" s="104"/>
    </row>
    <row r="280" spans="3:6" x14ac:dyDescent="0.25">
      <c r="C280" s="162"/>
      <c r="D280" s="163"/>
      <c r="E280" s="163"/>
      <c r="F280" s="104"/>
    </row>
    <row r="281" spans="3:6" x14ac:dyDescent="0.25">
      <c r="C281" s="162"/>
      <c r="D281" s="163"/>
      <c r="E281" s="163"/>
      <c r="F281" s="104"/>
    </row>
    <row r="282" spans="3:6" x14ac:dyDescent="0.25">
      <c r="C282" s="162"/>
      <c r="D282" s="163"/>
      <c r="E282" s="163"/>
      <c r="F282" s="104"/>
    </row>
    <row r="283" spans="3:6" x14ac:dyDescent="0.25">
      <c r="C283" s="162"/>
      <c r="D283" s="163"/>
      <c r="E283" s="163"/>
      <c r="F283" s="104"/>
    </row>
    <row r="284" spans="3:6" x14ac:dyDescent="0.25">
      <c r="C284" s="162"/>
      <c r="D284" s="163"/>
      <c r="E284" s="163"/>
      <c r="F284" s="104"/>
    </row>
    <row r="285" spans="3:6" x14ac:dyDescent="0.25">
      <c r="C285" s="162"/>
      <c r="D285" s="163"/>
      <c r="E285" s="163"/>
      <c r="F285" s="104"/>
    </row>
    <row r="286" spans="3:6" x14ac:dyDescent="0.25">
      <c r="C286" s="162"/>
      <c r="D286" s="163"/>
      <c r="E286" s="163"/>
      <c r="F286" s="104"/>
    </row>
    <row r="287" spans="3:6" x14ac:dyDescent="0.25">
      <c r="C287" s="162"/>
      <c r="D287" s="163"/>
      <c r="E287" s="163"/>
      <c r="F287" s="104"/>
    </row>
    <row r="288" spans="3:6" x14ac:dyDescent="0.25">
      <c r="C288" s="162"/>
      <c r="D288" s="163"/>
      <c r="E288" s="163"/>
      <c r="F288" s="104"/>
    </row>
    <row r="289" spans="3:6" x14ac:dyDescent="0.25">
      <c r="C289" s="162"/>
      <c r="D289" s="163"/>
      <c r="E289" s="163"/>
      <c r="F289" s="104"/>
    </row>
    <row r="290" spans="3:6" x14ac:dyDescent="0.25">
      <c r="C290" s="162"/>
      <c r="D290" s="163"/>
      <c r="E290" s="163"/>
      <c r="F290" s="104"/>
    </row>
    <row r="291" spans="3:6" x14ac:dyDescent="0.25">
      <c r="C291" s="162"/>
      <c r="D291" s="163"/>
      <c r="E291" s="163"/>
      <c r="F291" s="104"/>
    </row>
    <row r="292" spans="3:6" x14ac:dyDescent="0.25">
      <c r="C292" s="162"/>
      <c r="D292" s="163"/>
      <c r="E292" s="163"/>
      <c r="F292" s="104"/>
    </row>
    <row r="293" spans="3:6" x14ac:dyDescent="0.25">
      <c r="C293" s="270"/>
      <c r="D293" s="271"/>
      <c r="E293" s="271"/>
      <c r="F293" s="254"/>
    </row>
    <row r="294" spans="3:6" ht="34.5" customHeight="1" x14ac:dyDescent="0.25">
      <c r="C294" s="130" t="s">
        <v>43</v>
      </c>
      <c r="D294" s="131"/>
      <c r="E294" s="131"/>
      <c r="F294" s="132"/>
    </row>
    <row r="295" spans="3:6" ht="30" x14ac:dyDescent="0.25">
      <c r="C295" s="46" t="s">
        <v>125</v>
      </c>
      <c r="D295" s="24"/>
      <c r="E295" s="107" t="s">
        <v>126</v>
      </c>
      <c r="F295" s="108"/>
    </row>
    <row r="296" spans="3:6" x14ac:dyDescent="0.25">
      <c r="C296" s="40" t="s">
        <v>127</v>
      </c>
      <c r="D296" s="24"/>
      <c r="E296" s="299"/>
      <c r="F296" s="300"/>
    </row>
    <row r="297" spans="3:6" x14ac:dyDescent="0.25">
      <c r="C297" s="40" t="s">
        <v>44</v>
      </c>
      <c r="D297" s="14"/>
      <c r="E297" s="301"/>
      <c r="F297" s="302"/>
    </row>
    <row r="298" spans="3:6" x14ac:dyDescent="0.25">
      <c r="C298" s="40" t="s">
        <v>45</v>
      </c>
      <c r="D298" s="14"/>
      <c r="E298" s="301"/>
      <c r="F298" s="302"/>
    </row>
    <row r="299" spans="3:6" x14ac:dyDescent="0.25">
      <c r="C299" s="40" t="s">
        <v>128</v>
      </c>
      <c r="D299" s="17"/>
      <c r="E299" s="301"/>
      <c r="F299" s="302"/>
    </row>
    <row r="300" spans="3:6" ht="60" x14ac:dyDescent="0.25">
      <c r="C300" s="46" t="s">
        <v>129</v>
      </c>
      <c r="D300" s="24"/>
      <c r="E300" s="301"/>
      <c r="F300" s="302"/>
    </row>
    <row r="301" spans="3:6" x14ac:dyDescent="0.25">
      <c r="C301" s="109"/>
      <c r="D301" s="110"/>
      <c r="E301" s="301"/>
      <c r="F301" s="302"/>
    </row>
    <row r="302" spans="3:6" x14ac:dyDescent="0.25">
      <c r="C302" s="111"/>
      <c r="D302" s="112"/>
      <c r="E302" s="301"/>
      <c r="F302" s="302"/>
    </row>
    <row r="303" spans="3:6" x14ac:dyDescent="0.25">
      <c r="C303" s="111"/>
      <c r="D303" s="112"/>
      <c r="E303" s="301"/>
      <c r="F303" s="302"/>
    </row>
    <row r="304" spans="3:6" x14ac:dyDescent="0.25">
      <c r="C304" s="111"/>
      <c r="D304" s="112"/>
      <c r="E304" s="301"/>
      <c r="F304" s="302"/>
    </row>
    <row r="305" spans="3:6" x14ac:dyDescent="0.25">
      <c r="C305" s="111"/>
      <c r="D305" s="112"/>
      <c r="E305" s="301"/>
      <c r="F305" s="302"/>
    </row>
    <row r="306" spans="3:6" x14ac:dyDescent="0.25">
      <c r="C306" s="111"/>
      <c r="D306" s="112"/>
      <c r="E306" s="301"/>
      <c r="F306" s="302"/>
    </row>
    <row r="307" spans="3:6" x14ac:dyDescent="0.25">
      <c r="C307" s="111"/>
      <c r="D307" s="112"/>
      <c r="E307" s="301"/>
      <c r="F307" s="302"/>
    </row>
    <row r="308" spans="3:6" x14ac:dyDescent="0.25">
      <c r="C308" s="111"/>
      <c r="D308" s="112"/>
      <c r="E308" s="301"/>
      <c r="F308" s="302"/>
    </row>
    <row r="309" spans="3:6" x14ac:dyDescent="0.25">
      <c r="C309" s="111"/>
      <c r="D309" s="112"/>
      <c r="E309" s="301"/>
      <c r="F309" s="302"/>
    </row>
    <row r="310" spans="3:6" x14ac:dyDescent="0.25">
      <c r="C310" s="111"/>
      <c r="D310" s="112"/>
      <c r="E310" s="301"/>
      <c r="F310" s="302"/>
    </row>
    <row r="311" spans="3:6" x14ac:dyDescent="0.25">
      <c r="C311" s="111"/>
      <c r="D311" s="112"/>
      <c r="E311" s="301"/>
      <c r="F311" s="302"/>
    </row>
    <row r="312" spans="3:6" x14ac:dyDescent="0.25">
      <c r="C312" s="111"/>
      <c r="D312" s="112"/>
      <c r="E312" s="301"/>
      <c r="F312" s="302"/>
    </row>
    <row r="313" spans="3:6" x14ac:dyDescent="0.25">
      <c r="C313" s="111"/>
      <c r="D313" s="112"/>
      <c r="E313" s="301"/>
      <c r="F313" s="302"/>
    </row>
    <row r="314" spans="3:6" x14ac:dyDescent="0.25">
      <c r="C314" s="111"/>
      <c r="D314" s="112"/>
      <c r="E314" s="301"/>
      <c r="F314" s="302"/>
    </row>
    <row r="315" spans="3:6" x14ac:dyDescent="0.25">
      <c r="C315" s="111"/>
      <c r="D315" s="112"/>
      <c r="E315" s="301"/>
      <c r="F315" s="302"/>
    </row>
    <row r="316" spans="3:6" x14ac:dyDescent="0.25">
      <c r="C316" s="111"/>
      <c r="D316" s="112"/>
      <c r="E316" s="301"/>
      <c r="F316" s="302"/>
    </row>
    <row r="317" spans="3:6" x14ac:dyDescent="0.25">
      <c r="C317" s="111"/>
      <c r="D317" s="112"/>
      <c r="E317" s="301"/>
      <c r="F317" s="302"/>
    </row>
    <row r="318" spans="3:6" x14ac:dyDescent="0.25">
      <c r="C318" s="111"/>
      <c r="D318" s="112"/>
      <c r="E318" s="301"/>
      <c r="F318" s="302"/>
    </row>
    <row r="319" spans="3:6" x14ac:dyDescent="0.25">
      <c r="C319" s="111"/>
      <c r="D319" s="112"/>
      <c r="E319" s="301"/>
      <c r="F319" s="302"/>
    </row>
    <row r="320" spans="3:6" x14ac:dyDescent="0.25">
      <c r="C320" s="111"/>
      <c r="D320" s="112"/>
      <c r="E320" s="301"/>
      <c r="F320" s="302"/>
    </row>
    <row r="321" spans="3:6" x14ac:dyDescent="0.25">
      <c r="C321" s="111"/>
      <c r="D321" s="112"/>
      <c r="E321" s="301"/>
      <c r="F321" s="302"/>
    </row>
    <row r="322" spans="3:6" x14ac:dyDescent="0.25">
      <c r="C322" s="111"/>
      <c r="D322" s="112"/>
      <c r="E322" s="301"/>
      <c r="F322" s="302"/>
    </row>
    <row r="323" spans="3:6" x14ac:dyDescent="0.25">
      <c r="C323" s="113"/>
      <c r="D323" s="114"/>
      <c r="E323" s="303"/>
      <c r="F323" s="304"/>
    </row>
    <row r="324" spans="3:6" ht="48" customHeight="1" x14ac:dyDescent="0.25">
      <c r="C324" s="249" t="s">
        <v>130</v>
      </c>
      <c r="D324" s="131"/>
      <c r="E324" s="131"/>
      <c r="F324" s="250"/>
    </row>
    <row r="325" spans="3:6" ht="19.5" customHeight="1" x14ac:dyDescent="0.25">
      <c r="C325" s="305" t="s">
        <v>221</v>
      </c>
      <c r="D325" s="306"/>
      <c r="E325" s="306"/>
      <c r="F325" s="307"/>
    </row>
    <row r="326" spans="3:6" x14ac:dyDescent="0.25">
      <c r="C326" s="40" t="s">
        <v>132</v>
      </c>
      <c r="D326" s="8" t="s">
        <v>133</v>
      </c>
      <c r="E326" s="9" t="s">
        <v>134</v>
      </c>
      <c r="F326" s="47" t="s">
        <v>135</v>
      </c>
    </row>
    <row r="327" spans="3:6" x14ac:dyDescent="0.25">
      <c r="C327" s="48"/>
      <c r="D327" s="14"/>
      <c r="E327" s="33"/>
      <c r="F327" s="49"/>
    </row>
    <row r="328" spans="3:6" x14ac:dyDescent="0.25">
      <c r="C328" s="50"/>
      <c r="D328" s="14"/>
      <c r="E328" s="33"/>
      <c r="F328" s="51"/>
    </row>
    <row r="329" spans="3:6" x14ac:dyDescent="0.25">
      <c r="C329" s="48"/>
      <c r="D329" s="14"/>
      <c r="E329" s="33"/>
      <c r="F329" s="49"/>
    </row>
    <row r="330" spans="3:6" x14ac:dyDescent="0.25">
      <c r="C330" s="50"/>
      <c r="D330" s="14"/>
      <c r="E330" s="33"/>
      <c r="F330" s="51"/>
    </row>
    <row r="331" spans="3:6" x14ac:dyDescent="0.25">
      <c r="C331" s="48"/>
      <c r="D331" s="14"/>
      <c r="E331" s="33"/>
      <c r="F331" s="49"/>
    </row>
    <row r="332" spans="3:6" x14ac:dyDescent="0.25">
      <c r="C332" s="50"/>
      <c r="D332" s="14"/>
      <c r="E332" s="33"/>
      <c r="F332" s="51"/>
    </row>
    <row r="333" spans="3:6" x14ac:dyDescent="0.25">
      <c r="C333" s="48"/>
      <c r="D333" s="14"/>
      <c r="E333" s="33"/>
      <c r="F333" s="49"/>
    </row>
    <row r="334" spans="3:6" x14ac:dyDescent="0.25">
      <c r="C334" s="50"/>
      <c r="D334" s="14"/>
      <c r="E334" s="33"/>
      <c r="F334" s="51"/>
    </row>
    <row r="335" spans="3:6" x14ac:dyDescent="0.25">
      <c r="C335" s="48"/>
      <c r="D335" s="14"/>
      <c r="E335" s="33"/>
      <c r="F335" s="49"/>
    </row>
    <row r="336" spans="3:6" x14ac:dyDescent="0.25">
      <c r="C336" s="48"/>
      <c r="D336" s="14"/>
      <c r="E336" s="33"/>
      <c r="F336" s="51"/>
    </row>
    <row r="337" spans="3:6" ht="15.75" x14ac:dyDescent="0.25">
      <c r="C337" s="181" t="s">
        <v>136</v>
      </c>
      <c r="D337" s="285"/>
      <c r="E337" s="146"/>
      <c r="F337" s="147"/>
    </row>
    <row r="338" spans="3:6" x14ac:dyDescent="0.25">
      <c r="C338" s="52" t="s">
        <v>137</v>
      </c>
      <c r="D338" s="19">
        <f>SUMIFS($D$327:$D$336,$E$327:$E$336, "Secured")</f>
        <v>0</v>
      </c>
      <c r="E338" s="148"/>
      <c r="F338" s="149"/>
    </row>
    <row r="339" spans="3:6" x14ac:dyDescent="0.25">
      <c r="C339" s="52" t="s">
        <v>138</v>
      </c>
      <c r="D339" s="19">
        <f>SUMIFS($D$327:$D$336,$E$327:$E$336, "Anticipated")</f>
        <v>0</v>
      </c>
      <c r="E339" s="148"/>
      <c r="F339" s="149"/>
    </row>
    <row r="340" spans="3:6" x14ac:dyDescent="0.25">
      <c r="C340" s="52" t="s">
        <v>139</v>
      </c>
      <c r="D340" s="19">
        <f>SUMIFS($D$327:$D$336,$E$327:$E$336, "Proposed")</f>
        <v>0</v>
      </c>
      <c r="E340" s="148"/>
      <c r="F340" s="149"/>
    </row>
    <row r="341" spans="3:6" x14ac:dyDescent="0.25">
      <c r="C341" s="52" t="s">
        <v>222</v>
      </c>
      <c r="D341" s="19">
        <f>SUM(D338:D340)</f>
        <v>0</v>
      </c>
      <c r="E341" s="148"/>
      <c r="F341" s="149"/>
    </row>
    <row r="342" spans="3:6" x14ac:dyDescent="0.25">
      <c r="C342" s="52" t="s">
        <v>223</v>
      </c>
      <c r="D342" s="19">
        <f>D7</f>
        <v>0</v>
      </c>
      <c r="E342" s="148"/>
      <c r="F342" s="149"/>
    </row>
    <row r="343" spans="3:6" x14ac:dyDescent="0.25">
      <c r="C343" s="52" t="s">
        <v>142</v>
      </c>
      <c r="D343" s="96" t="str">
        <f>IFERROR(D341/D342,"-")</f>
        <v>-</v>
      </c>
      <c r="E343" s="148"/>
      <c r="F343" s="149"/>
    </row>
    <row r="344" spans="3:6" x14ac:dyDescent="0.25">
      <c r="C344" s="315" t="s">
        <v>143</v>
      </c>
      <c r="D344" s="316"/>
      <c r="E344" s="148"/>
      <c r="F344" s="149"/>
    </row>
    <row r="345" spans="3:6" x14ac:dyDescent="0.25">
      <c r="C345" s="317"/>
      <c r="D345" s="318"/>
      <c r="E345" s="308"/>
      <c r="F345" s="277"/>
    </row>
    <row r="346" spans="3:6" ht="15.75" x14ac:dyDescent="0.25">
      <c r="C346" s="130" t="s">
        <v>144</v>
      </c>
      <c r="D346" s="131"/>
      <c r="E346" s="131"/>
      <c r="F346" s="132"/>
    </row>
    <row r="347" spans="3:6" ht="15.75" x14ac:dyDescent="0.25">
      <c r="C347" s="181" t="s">
        <v>145</v>
      </c>
      <c r="D347" s="285"/>
      <c r="E347" s="146"/>
      <c r="F347" s="147"/>
    </row>
    <row r="348" spans="3:6" x14ac:dyDescent="0.25">
      <c r="C348" s="40" t="s">
        <v>146</v>
      </c>
      <c r="D348" s="12">
        <f>D7</f>
        <v>0</v>
      </c>
      <c r="E348" s="148"/>
      <c r="F348" s="149"/>
    </row>
    <row r="349" spans="3:6" x14ac:dyDescent="0.25">
      <c r="C349" s="42" t="s">
        <v>147</v>
      </c>
      <c r="D349" s="12">
        <f>D341</f>
        <v>0</v>
      </c>
      <c r="E349" s="148"/>
      <c r="F349" s="149"/>
    </row>
    <row r="350" spans="3:6" ht="15.75" x14ac:dyDescent="0.25">
      <c r="C350" s="43" t="s">
        <v>148</v>
      </c>
      <c r="D350" s="4"/>
      <c r="E350" s="148"/>
      <c r="F350" s="149"/>
    </row>
    <row r="351" spans="3:6" x14ac:dyDescent="0.25">
      <c r="C351" s="44" t="s">
        <v>149</v>
      </c>
      <c r="D351" s="24"/>
      <c r="E351" s="148"/>
      <c r="F351" s="149"/>
    </row>
    <row r="352" spans="3:6" x14ac:dyDescent="0.25">
      <c r="C352" s="45" t="s">
        <v>150</v>
      </c>
      <c r="D352" s="24"/>
      <c r="E352" s="148"/>
      <c r="F352" s="149"/>
    </row>
    <row r="353" spans="3:6" x14ac:dyDescent="0.25">
      <c r="C353" s="40" t="s">
        <v>151</v>
      </c>
      <c r="D353" s="16"/>
      <c r="E353" s="148"/>
      <c r="F353" s="149"/>
    </row>
    <row r="354" spans="3:6" x14ac:dyDescent="0.25">
      <c r="C354" s="42" t="s">
        <v>152</v>
      </c>
      <c r="D354" s="11">
        <f>D353*DollarsPerKWH_Residential</f>
        <v>0</v>
      </c>
      <c r="E354" s="148"/>
      <c r="F354" s="149"/>
    </row>
    <row r="355" spans="3:6" x14ac:dyDescent="0.25">
      <c r="C355" s="40" t="s">
        <v>153</v>
      </c>
      <c r="D355" s="16"/>
      <c r="E355" s="148"/>
      <c r="F355" s="149"/>
    </row>
    <row r="356" spans="3:6" x14ac:dyDescent="0.25">
      <c r="C356" s="42" t="s">
        <v>154</v>
      </c>
      <c r="D356" s="11">
        <f>D355*DollarsPerTherm_Gas</f>
        <v>0</v>
      </c>
      <c r="E356" s="148"/>
      <c r="F356" s="149"/>
    </row>
    <row r="357" spans="3:6" x14ac:dyDescent="0.25">
      <c r="C357" s="91" t="s">
        <v>155</v>
      </c>
      <c r="D357" s="16"/>
      <c r="E357" s="148"/>
      <c r="F357" s="149"/>
    </row>
    <row r="358" spans="3:6" x14ac:dyDescent="0.25">
      <c r="C358" s="92" t="s">
        <v>156</v>
      </c>
      <c r="D358" s="11">
        <f>D357*DollarsPerGallon_Propane</f>
        <v>0</v>
      </c>
      <c r="E358" s="148"/>
      <c r="F358" s="149"/>
    </row>
    <row r="359" spans="3:6" x14ac:dyDescent="0.25">
      <c r="C359" s="91" t="s">
        <v>157</v>
      </c>
      <c r="D359" s="16"/>
      <c r="E359" s="148"/>
      <c r="F359" s="149"/>
    </row>
    <row r="360" spans="3:6" x14ac:dyDescent="0.25">
      <c r="C360" s="92" t="s">
        <v>158</v>
      </c>
      <c r="D360" s="11">
        <f>D359*DollarsPerGallon_Oil</f>
        <v>0</v>
      </c>
      <c r="E360" s="148"/>
      <c r="F360" s="149"/>
    </row>
    <row r="361" spans="3:6" ht="15.75" x14ac:dyDescent="0.25">
      <c r="C361" s="43" t="s">
        <v>159</v>
      </c>
      <c r="D361" s="4"/>
      <c r="E361" s="148"/>
      <c r="F361" s="149"/>
    </row>
    <row r="362" spans="3:6" x14ac:dyDescent="0.25">
      <c r="C362" s="40" t="s">
        <v>160</v>
      </c>
      <c r="D362" s="12">
        <f>D354+D356+D358+D360</f>
        <v>0</v>
      </c>
      <c r="E362" s="148"/>
      <c r="F362" s="149"/>
    </row>
    <row r="363" spans="3:6" x14ac:dyDescent="0.25">
      <c r="C363" s="40" t="s">
        <v>161</v>
      </c>
      <c r="D363" s="93" t="str">
        <f>IFERROR(D7/D362,"-")</f>
        <v>-</v>
      </c>
      <c r="E363" s="208"/>
      <c r="F363" s="209"/>
    </row>
    <row r="364" spans="3:6" ht="32.25" customHeight="1" x14ac:dyDescent="0.25">
      <c r="C364" s="164" t="s">
        <v>162</v>
      </c>
      <c r="D364" s="165"/>
      <c r="E364" s="165"/>
      <c r="F364" s="108"/>
    </row>
    <row r="365" spans="3:6" x14ac:dyDescent="0.25">
      <c r="C365" s="160"/>
      <c r="D365" s="161"/>
      <c r="E365" s="161"/>
      <c r="F365" s="102"/>
    </row>
    <row r="366" spans="3:6" x14ac:dyDescent="0.25">
      <c r="C366" s="162"/>
      <c r="D366" s="163"/>
      <c r="E366" s="163"/>
      <c r="F366" s="104"/>
    </row>
    <row r="367" spans="3:6" x14ac:dyDescent="0.25">
      <c r="C367" s="162"/>
      <c r="D367" s="163"/>
      <c r="E367" s="163"/>
      <c r="F367" s="104"/>
    </row>
    <row r="368" spans="3:6" x14ac:dyDescent="0.25">
      <c r="C368" s="162"/>
      <c r="D368" s="163"/>
      <c r="E368" s="163"/>
      <c r="F368" s="104"/>
    </row>
    <row r="369" spans="3:6" x14ac:dyDescent="0.25">
      <c r="C369" s="162"/>
      <c r="D369" s="163"/>
      <c r="E369" s="163"/>
      <c r="F369" s="104"/>
    </row>
    <row r="370" spans="3:6" x14ac:dyDescent="0.25">
      <c r="C370" s="162"/>
      <c r="D370" s="163"/>
      <c r="E370" s="163"/>
      <c r="F370" s="104"/>
    </row>
    <row r="371" spans="3:6" x14ac:dyDescent="0.25">
      <c r="C371" s="162"/>
      <c r="D371" s="163"/>
      <c r="E371" s="163"/>
      <c r="F371" s="104"/>
    </row>
    <row r="372" spans="3:6" x14ac:dyDescent="0.25">
      <c r="C372" s="162"/>
      <c r="D372" s="163"/>
      <c r="E372" s="163"/>
      <c r="F372" s="104"/>
    </row>
    <row r="373" spans="3:6" x14ac:dyDescent="0.25">
      <c r="C373" s="162"/>
      <c r="D373" s="163"/>
      <c r="E373" s="163"/>
      <c r="F373" s="104"/>
    </row>
    <row r="374" spans="3:6" x14ac:dyDescent="0.25">
      <c r="C374" s="162"/>
      <c r="D374" s="163"/>
      <c r="E374" s="163"/>
      <c r="F374" s="104"/>
    </row>
    <row r="375" spans="3:6" x14ac:dyDescent="0.25">
      <c r="C375" s="162"/>
      <c r="D375" s="163"/>
      <c r="E375" s="163"/>
      <c r="F375" s="104"/>
    </row>
    <row r="376" spans="3:6" x14ac:dyDescent="0.25">
      <c r="C376" s="162"/>
      <c r="D376" s="163"/>
      <c r="E376" s="163"/>
      <c r="F376" s="104"/>
    </row>
    <row r="377" spans="3:6" x14ac:dyDescent="0.25">
      <c r="C377" s="162"/>
      <c r="D377" s="163"/>
      <c r="E377" s="163"/>
      <c r="F377" s="104"/>
    </row>
    <row r="378" spans="3:6" x14ac:dyDescent="0.25">
      <c r="C378" s="162"/>
      <c r="D378" s="163"/>
      <c r="E378" s="163"/>
      <c r="F378" s="104"/>
    </row>
    <row r="379" spans="3:6" x14ac:dyDescent="0.25">
      <c r="C379" s="162"/>
      <c r="D379" s="163"/>
      <c r="E379" s="163"/>
      <c r="F379" s="104"/>
    </row>
    <row r="380" spans="3:6" x14ac:dyDescent="0.25">
      <c r="C380" s="162"/>
      <c r="D380" s="163"/>
      <c r="E380" s="163"/>
      <c r="F380" s="104"/>
    </row>
    <row r="381" spans="3:6" x14ac:dyDescent="0.25">
      <c r="C381" s="162"/>
      <c r="D381" s="163"/>
      <c r="E381" s="163"/>
      <c r="F381" s="104"/>
    </row>
    <row r="382" spans="3:6" x14ac:dyDescent="0.25">
      <c r="C382" s="162"/>
      <c r="D382" s="163"/>
      <c r="E382" s="163"/>
      <c r="F382" s="104"/>
    </row>
    <row r="383" spans="3:6" x14ac:dyDescent="0.25">
      <c r="C383" s="162"/>
      <c r="D383" s="163"/>
      <c r="E383" s="163"/>
      <c r="F383" s="104"/>
    </row>
    <row r="384" spans="3:6" x14ac:dyDescent="0.25">
      <c r="C384" s="162"/>
      <c r="D384" s="163"/>
      <c r="E384" s="163"/>
      <c r="F384" s="104"/>
    </row>
    <row r="385" spans="1:6" x14ac:dyDescent="0.25">
      <c r="C385" s="162"/>
      <c r="D385" s="163"/>
      <c r="E385" s="163"/>
      <c r="F385" s="104"/>
    </row>
    <row r="386" spans="1:6" x14ac:dyDescent="0.25">
      <c r="C386" s="162"/>
      <c r="D386" s="163"/>
      <c r="E386" s="163"/>
      <c r="F386" s="104"/>
    </row>
    <row r="387" spans="1:6" x14ac:dyDescent="0.25">
      <c r="C387" s="270"/>
      <c r="D387" s="271"/>
      <c r="E387" s="271"/>
      <c r="F387" s="254"/>
    </row>
    <row r="388" spans="1:6" ht="15.75" x14ac:dyDescent="0.25">
      <c r="C388" s="288" t="s">
        <v>163</v>
      </c>
      <c r="D388" s="289"/>
      <c r="E388" s="289"/>
      <c r="F388" s="290"/>
    </row>
    <row r="389" spans="1:6" ht="15.75" x14ac:dyDescent="0.25">
      <c r="C389" s="181" t="s">
        <v>164</v>
      </c>
      <c r="D389" s="285"/>
      <c r="E389" s="291"/>
      <c r="F389" s="292"/>
    </row>
    <row r="390" spans="1:6" x14ac:dyDescent="0.25">
      <c r="C390" s="40" t="s">
        <v>165</v>
      </c>
      <c r="D390" s="94">
        <f>D353*kgCO2ePerKWH</f>
        <v>0</v>
      </c>
      <c r="E390" s="291"/>
      <c r="F390" s="292"/>
    </row>
    <row r="391" spans="1:6" x14ac:dyDescent="0.25">
      <c r="C391" s="40" t="s">
        <v>166</v>
      </c>
      <c r="D391" s="94">
        <f>D355*kgCO2ePerTherm_Gas</f>
        <v>0</v>
      </c>
      <c r="E391" s="291"/>
      <c r="F391" s="292"/>
    </row>
    <row r="392" spans="1:6" x14ac:dyDescent="0.25">
      <c r="C392" s="40" t="s">
        <v>167</v>
      </c>
      <c r="D392" s="94">
        <f>D357*kgCO2ePerGallon_Propane</f>
        <v>0</v>
      </c>
      <c r="E392" s="291"/>
      <c r="F392" s="292"/>
    </row>
    <row r="393" spans="1:6" x14ac:dyDescent="0.25">
      <c r="C393" s="40" t="s">
        <v>168</v>
      </c>
      <c r="D393" s="94">
        <f>D359*kgCO2ePerGallon_Oil</f>
        <v>0</v>
      </c>
      <c r="E393" s="291"/>
      <c r="F393" s="292"/>
    </row>
    <row r="394" spans="1:6" x14ac:dyDescent="0.25">
      <c r="C394" s="55" t="s">
        <v>169</v>
      </c>
      <c r="D394" s="95" t="str">
        <f>IF($D$7=0, "-",SUM(D390:D393)/$D$7)</f>
        <v>-</v>
      </c>
      <c r="E394" s="291"/>
      <c r="F394" s="292"/>
    </row>
    <row r="395" spans="1:6" ht="15.75" x14ac:dyDescent="0.25">
      <c r="A395" s="7"/>
      <c r="B395" t="s">
        <v>170</v>
      </c>
      <c r="C395" s="288" t="s">
        <v>171</v>
      </c>
      <c r="D395" s="289"/>
      <c r="E395" s="289"/>
      <c r="F395" s="290"/>
    </row>
    <row r="396" spans="1:6" x14ac:dyDescent="0.25">
      <c r="A396" s="7"/>
      <c r="B396" t="s">
        <v>170</v>
      </c>
      <c r="C396" s="296" t="s">
        <v>172</v>
      </c>
      <c r="D396" s="297"/>
      <c r="E396" s="297"/>
      <c r="F396" s="298"/>
    </row>
    <row r="397" spans="1:6" x14ac:dyDescent="0.25">
      <c r="A397" s="7"/>
      <c r="B397" t="s">
        <v>170</v>
      </c>
      <c r="C397" s="296"/>
      <c r="D397" s="297"/>
      <c r="E397" s="297"/>
      <c r="F397" s="298"/>
    </row>
    <row r="398" spans="1:6" x14ac:dyDescent="0.25">
      <c r="A398" s="7"/>
      <c r="B398" t="s">
        <v>170</v>
      </c>
      <c r="C398" s="296"/>
      <c r="D398" s="297"/>
      <c r="E398" s="297"/>
      <c r="F398" s="298"/>
    </row>
    <row r="399" spans="1:6" x14ac:dyDescent="0.25">
      <c r="A399" s="2"/>
      <c r="B399" t="s">
        <v>170</v>
      </c>
      <c r="C399" s="296"/>
      <c r="D399" s="297"/>
      <c r="E399" s="297"/>
      <c r="F399" s="298"/>
    </row>
    <row r="400" spans="1:6" x14ac:dyDescent="0.25">
      <c r="A400" s="2"/>
      <c r="B400" t="s">
        <v>170</v>
      </c>
      <c r="C400" s="190" t="s">
        <v>173</v>
      </c>
      <c r="D400" s="191"/>
      <c r="E400" s="191"/>
      <c r="F400" s="192"/>
    </row>
    <row r="401" spans="1:6" x14ac:dyDescent="0.25">
      <c r="A401" s="2"/>
      <c r="B401" t="s">
        <v>170</v>
      </c>
      <c r="C401" s="190"/>
      <c r="D401" s="191"/>
      <c r="E401" s="191"/>
      <c r="F401" s="192"/>
    </row>
    <row r="402" spans="1:6" x14ac:dyDescent="0.25">
      <c r="A402" s="2"/>
      <c r="B402" t="s">
        <v>170</v>
      </c>
      <c r="C402" s="190"/>
      <c r="D402" s="191"/>
      <c r="E402" s="191"/>
      <c r="F402" s="192"/>
    </row>
    <row r="403" spans="1:6" x14ac:dyDescent="0.25">
      <c r="A403" s="2"/>
      <c r="B403" t="s">
        <v>170</v>
      </c>
      <c r="C403" s="190"/>
      <c r="D403" s="191"/>
      <c r="E403" s="191"/>
      <c r="F403" s="192"/>
    </row>
    <row r="404" spans="1:6" x14ac:dyDescent="0.25">
      <c r="A404" s="3"/>
      <c r="B404" t="s">
        <v>170</v>
      </c>
      <c r="C404" s="190"/>
      <c r="D404" s="191"/>
      <c r="E404" s="191"/>
      <c r="F404" s="192"/>
    </row>
    <row r="405" spans="1:6" x14ac:dyDescent="0.25">
      <c r="A405" s="3"/>
      <c r="B405" t="s">
        <v>170</v>
      </c>
      <c r="C405" s="190" t="s">
        <v>174</v>
      </c>
      <c r="D405" s="191"/>
      <c r="E405" s="191"/>
      <c r="F405" s="192"/>
    </row>
    <row r="406" spans="1:6" x14ac:dyDescent="0.25">
      <c r="A406" s="3"/>
      <c r="B406" t="s">
        <v>170</v>
      </c>
      <c r="C406" s="190"/>
      <c r="D406" s="191"/>
      <c r="E406" s="191"/>
      <c r="F406" s="192"/>
    </row>
    <row r="407" spans="1:6" x14ac:dyDescent="0.25">
      <c r="A407" s="3"/>
      <c r="B407" t="s">
        <v>170</v>
      </c>
      <c r="C407" s="190"/>
      <c r="D407" s="191"/>
      <c r="E407" s="191"/>
      <c r="F407" s="192"/>
    </row>
    <row r="408" spans="1:6" x14ac:dyDescent="0.25">
      <c r="A408" s="3"/>
      <c r="B408" t="s">
        <v>170</v>
      </c>
      <c r="C408" s="190"/>
      <c r="D408" s="191"/>
      <c r="E408" s="191"/>
      <c r="F408" s="192"/>
    </row>
    <row r="409" spans="1:6" x14ac:dyDescent="0.25">
      <c r="A409" s="2"/>
      <c r="B409" t="s">
        <v>170</v>
      </c>
      <c r="C409" s="190" t="s">
        <v>62</v>
      </c>
      <c r="D409" s="191"/>
      <c r="E409" s="191"/>
      <c r="F409" s="192"/>
    </row>
    <row r="410" spans="1:6" x14ac:dyDescent="0.25">
      <c r="A410" s="2"/>
      <c r="B410" t="s">
        <v>170</v>
      </c>
      <c r="C410" s="293" t="s">
        <v>63</v>
      </c>
      <c r="D410" s="294"/>
      <c r="E410" s="294"/>
      <c r="F410" s="295"/>
    </row>
    <row r="411" spans="1:6" ht="15.75" customHeight="1" x14ac:dyDescent="0.25">
      <c r="C411" s="264" t="s">
        <v>175</v>
      </c>
      <c r="D411" s="265"/>
      <c r="E411" s="265"/>
      <c r="F411" s="266"/>
    </row>
    <row r="412" spans="1:6" ht="63" x14ac:dyDescent="0.25">
      <c r="C412" s="36" t="s">
        <v>176</v>
      </c>
      <c r="D412" s="35" t="s">
        <v>177</v>
      </c>
      <c r="E412" s="35" t="s">
        <v>178</v>
      </c>
      <c r="F412" s="37" t="s">
        <v>179</v>
      </c>
    </row>
    <row r="413" spans="1:6" ht="18.75" customHeight="1" x14ac:dyDescent="0.25">
      <c r="C413" s="267" t="s">
        <v>180</v>
      </c>
      <c r="D413" s="268"/>
      <c r="E413" s="268"/>
      <c r="F413" s="269"/>
    </row>
    <row r="414" spans="1:6" ht="45" x14ac:dyDescent="0.25">
      <c r="C414" s="85" t="s">
        <v>181</v>
      </c>
      <c r="D414" s="88"/>
      <c r="E414" s="86" t="s">
        <v>182</v>
      </c>
      <c r="F414" s="38">
        <f>D414*4050</f>
        <v>0</v>
      </c>
    </row>
    <row r="415" spans="1:6" x14ac:dyDescent="0.25">
      <c r="C415" s="267" t="s">
        <v>183</v>
      </c>
      <c r="D415" s="268"/>
      <c r="E415" s="268"/>
      <c r="F415" s="269"/>
    </row>
    <row r="416" spans="1:6" ht="30" x14ac:dyDescent="0.25">
      <c r="C416" s="85" t="s">
        <v>184</v>
      </c>
      <c r="D416" s="88"/>
      <c r="E416" s="86" t="s">
        <v>185</v>
      </c>
      <c r="F416" s="38">
        <f>D416*1170</f>
        <v>0</v>
      </c>
    </row>
    <row r="417" spans="3:6" ht="30" x14ac:dyDescent="0.25">
      <c r="C417" s="85" t="s">
        <v>186</v>
      </c>
      <c r="D417" s="88"/>
      <c r="E417" s="86" t="s">
        <v>187</v>
      </c>
      <c r="F417" s="38">
        <f>D417*425</f>
        <v>0</v>
      </c>
    </row>
    <row r="418" spans="3:6" x14ac:dyDescent="0.25">
      <c r="C418" s="267" t="s">
        <v>188</v>
      </c>
      <c r="D418" s="268"/>
      <c r="E418" s="268"/>
      <c r="F418" s="269"/>
    </row>
    <row r="419" spans="3:6" ht="30" x14ac:dyDescent="0.25">
      <c r="C419" s="85" t="s">
        <v>189</v>
      </c>
      <c r="D419" s="89"/>
      <c r="E419" s="87" t="s">
        <v>190</v>
      </c>
      <c r="F419" s="38">
        <f>D419*160</f>
        <v>0</v>
      </c>
    </row>
    <row r="420" spans="3:6" ht="30" x14ac:dyDescent="0.25">
      <c r="C420" s="85" t="s">
        <v>191</v>
      </c>
      <c r="D420" s="90"/>
      <c r="E420" s="87" t="s">
        <v>192</v>
      </c>
      <c r="F420" s="38">
        <f>D420*100</f>
        <v>0</v>
      </c>
    </row>
    <row r="421" spans="3:6" ht="30" x14ac:dyDescent="0.25">
      <c r="C421" s="85" t="s">
        <v>193</v>
      </c>
      <c r="D421" s="90"/>
      <c r="E421" s="87" t="s">
        <v>194</v>
      </c>
      <c r="F421" s="38">
        <f>D421*40</f>
        <v>0</v>
      </c>
    </row>
    <row r="422" spans="3:6" ht="30" x14ac:dyDescent="0.25">
      <c r="C422" s="85" t="s">
        <v>195</v>
      </c>
      <c r="D422" s="90"/>
      <c r="E422" s="87" t="s">
        <v>196</v>
      </c>
      <c r="F422" s="38">
        <f>D422*45</f>
        <v>0</v>
      </c>
    </row>
    <row r="423" spans="3:6" x14ac:dyDescent="0.25">
      <c r="C423" s="267" t="s">
        <v>197</v>
      </c>
      <c r="D423" s="268"/>
      <c r="E423" s="268"/>
      <c r="F423" s="269"/>
    </row>
    <row r="424" spans="3:6" x14ac:dyDescent="0.25">
      <c r="C424" s="272" t="s">
        <v>198</v>
      </c>
      <c r="D424" s="273"/>
      <c r="E424" s="273"/>
      <c r="F424" s="274"/>
    </row>
    <row r="425" spans="3:6" ht="60" customHeight="1" x14ac:dyDescent="0.25">
      <c r="C425" s="246" t="s">
        <v>199</v>
      </c>
      <c r="D425" s="247"/>
      <c r="E425" s="247"/>
      <c r="F425" s="248"/>
    </row>
  </sheetData>
  <sheetProtection algorithmName="SHA-512" hashValue="R3gUFhPtOxABfFpiXC9i19HKyXZ2CCrNmkzplps3hKs/Ou8jnxPLsrug8MXmB+f1son0aaDY22KVCri/hMavlg==" saltValue="s3fudNUb86T0V1vOAVWoog==" spinCount="100000" sheet="1" objects="1" scenarios="1" formatRows="0"/>
  <protectedRanges>
    <protectedRange sqref="D7:D18 D10:E10 C24 C124 E152 D153:D157" name="Range1"/>
    <protectedRange sqref="D271:D272 C176 C274 C261 D174 D189 C191 C230 D247:D248 C250" name="Range2"/>
    <protectedRange sqref="D295:D300 E296 C327:F336 D414 D416:D417 D419:D422" name="Range3"/>
    <protectedRange sqref="D359 C365 D357 D351:D352 D355" name="Range3_1"/>
    <protectedRange sqref="D353" name="Range3_2"/>
  </protectedRanges>
  <mergeCells count="74">
    <mergeCell ref="C8:F8"/>
    <mergeCell ref="E9:F9"/>
    <mergeCell ref="E10:F20"/>
    <mergeCell ref="C9:D9"/>
    <mergeCell ref="C2:F2"/>
    <mergeCell ref="C3:F3"/>
    <mergeCell ref="C4:F4"/>
    <mergeCell ref="C5:F5"/>
    <mergeCell ref="C6:D6"/>
    <mergeCell ref="E6:F7"/>
    <mergeCell ref="C173:F173"/>
    <mergeCell ref="E174:F174"/>
    <mergeCell ref="C175:F175"/>
    <mergeCell ref="C176:F187"/>
    <mergeCell ref="C21:F21"/>
    <mergeCell ref="C22:F22"/>
    <mergeCell ref="C23:F23"/>
    <mergeCell ref="C24:F122"/>
    <mergeCell ref="C123:F123"/>
    <mergeCell ref="C124:F149"/>
    <mergeCell ref="C150:F150"/>
    <mergeCell ref="C151:D151"/>
    <mergeCell ref="E151:F151"/>
    <mergeCell ref="E152:F172"/>
    <mergeCell ref="C158:D162"/>
    <mergeCell ref="C163:D172"/>
    <mergeCell ref="E296:F323"/>
    <mergeCell ref="C261:F268"/>
    <mergeCell ref="C188:F188"/>
    <mergeCell ref="E189:F189"/>
    <mergeCell ref="C190:F190"/>
    <mergeCell ref="C191:F228"/>
    <mergeCell ref="C229:F229"/>
    <mergeCell ref="C230:F245"/>
    <mergeCell ref="C246:D246"/>
    <mergeCell ref="C249:F249"/>
    <mergeCell ref="C250:F259"/>
    <mergeCell ref="C260:F260"/>
    <mergeCell ref="E246:F246"/>
    <mergeCell ref="C269:F269"/>
    <mergeCell ref="C270:D270"/>
    <mergeCell ref="E270:F272"/>
    <mergeCell ref="C273:F273"/>
    <mergeCell ref="C274:F293"/>
    <mergeCell ref="C365:F387"/>
    <mergeCell ref="C388:F388"/>
    <mergeCell ref="C389:D389"/>
    <mergeCell ref="E389:F394"/>
    <mergeCell ref="C301:D323"/>
    <mergeCell ref="C324:F324"/>
    <mergeCell ref="C325:F325"/>
    <mergeCell ref="C337:D337"/>
    <mergeCell ref="E337:F345"/>
    <mergeCell ref="C344:D345"/>
    <mergeCell ref="E347:F363"/>
    <mergeCell ref="C364:F364"/>
    <mergeCell ref="C294:F294"/>
    <mergeCell ref="E295:F295"/>
    <mergeCell ref="C425:F425"/>
    <mergeCell ref="C19:D20"/>
    <mergeCell ref="C413:F413"/>
    <mergeCell ref="C415:F415"/>
    <mergeCell ref="C418:F418"/>
    <mergeCell ref="C423:F423"/>
    <mergeCell ref="C424:F424"/>
    <mergeCell ref="C411:F411"/>
    <mergeCell ref="C346:F346"/>
    <mergeCell ref="C347:D347"/>
    <mergeCell ref="C395:F395"/>
    <mergeCell ref="C396:F399"/>
    <mergeCell ref="C400:F404"/>
    <mergeCell ref="C405:F408"/>
    <mergeCell ref="C409:F409"/>
    <mergeCell ref="C410:F410"/>
  </mergeCells>
  <dataValidations count="6">
    <dataValidation allowBlank="1" showInputMessage="1" showErrorMessage="1" sqref="C21:F21 D353:D354" xr:uid="{FBA4DB5B-3CB0-46A5-B961-BAF6D228FC33}"/>
    <dataValidation type="list" allowBlank="1" showInputMessage="1" showErrorMessage="1" sqref="D189 D247:D248 D271:D272 D295:D296 D300 D10:D18 D351:D352" xr:uid="{8F91708F-76FC-47B0-B14D-E13A1D1C063A}">
      <formula1>YesNo</formula1>
    </dataValidation>
    <dataValidation operator="greaterThanOrEqual" allowBlank="1" showInputMessage="1" showErrorMessage="1" sqref="C327:D336 F326:F336" xr:uid="{64BC068E-4D5B-4C89-AF95-42A84EA1191E}"/>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326" xr:uid="{ED9FE005-A517-41AB-A079-DDB3848A090B}"/>
    <dataValidation type="list" allowBlank="1" showInputMessage="1" showErrorMessage="1" sqref="F326" xr:uid="{5309D7B2-690A-433C-BBBE-5C5961CCB859}">
      <formula1>Lever_Status</formula1>
    </dataValidation>
    <dataValidation type="list" operator="greaterThanOrEqual" allowBlank="1" showInputMessage="1" showErrorMessage="1" sqref="E327:E336" xr:uid="{9ADC9451-6378-4733-A14A-A0FAF405746A}">
      <formula1>LeveragedStatus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51F38-4B60-4FD4-AA16-0D9E1032E8CE}">
  <sheetPr>
    <tabColor rgb="FF92D050"/>
  </sheetPr>
  <dimension ref="A2:F425"/>
  <sheetViews>
    <sheetView workbookViewId="0">
      <selection activeCell="D7" sqref="D7"/>
    </sheetView>
  </sheetViews>
  <sheetFormatPr defaultRowHeight="15" x14ac:dyDescent="0.25"/>
  <cols>
    <col min="2" max="2" width="0" hidden="1" customWidth="1"/>
    <col min="3" max="3" width="50.5703125" customWidth="1"/>
    <col min="4" max="4" width="24.42578125" customWidth="1"/>
    <col min="5" max="6" width="65" customWidth="1"/>
  </cols>
  <sheetData>
    <row r="2" spans="3:6" x14ac:dyDescent="0.25">
      <c r="C2" s="231" t="s">
        <v>0</v>
      </c>
      <c r="D2" s="232"/>
      <c r="E2" s="232"/>
      <c r="F2" s="233"/>
    </row>
    <row r="3" spans="3:6" x14ac:dyDescent="0.25">
      <c r="C3" s="234" t="s">
        <v>1</v>
      </c>
      <c r="D3" s="235"/>
      <c r="E3" s="235"/>
      <c r="F3" s="236"/>
    </row>
    <row r="4" spans="3:6" x14ac:dyDescent="0.25">
      <c r="C4" s="237" t="s">
        <v>2</v>
      </c>
      <c r="D4" s="238"/>
      <c r="E4" s="238"/>
      <c r="F4" s="239"/>
    </row>
    <row r="5" spans="3:6" ht="15.75" x14ac:dyDescent="0.25">
      <c r="C5" s="127" t="s">
        <v>34</v>
      </c>
      <c r="D5" s="128"/>
      <c r="E5" s="128"/>
      <c r="F5" s="129"/>
    </row>
    <row r="6" spans="3:6" ht="15.75" x14ac:dyDescent="0.25">
      <c r="C6" s="275" t="s">
        <v>87</v>
      </c>
      <c r="D6" s="151"/>
      <c r="E6" s="152"/>
      <c r="F6" s="147"/>
    </row>
    <row r="7" spans="3:6" x14ac:dyDescent="0.25">
      <c r="C7" s="42" t="s">
        <v>39</v>
      </c>
      <c r="D7" s="71"/>
      <c r="E7" s="153"/>
      <c r="F7" s="149"/>
    </row>
    <row r="8" spans="3:6" ht="35.25" customHeight="1" x14ac:dyDescent="0.25">
      <c r="C8" s="321" t="s">
        <v>89</v>
      </c>
      <c r="D8" s="128"/>
      <c r="E8" s="128"/>
      <c r="F8" s="129"/>
    </row>
    <row r="9" spans="3:6" ht="30.75" customHeight="1" x14ac:dyDescent="0.25">
      <c r="C9" s="181" t="s">
        <v>224</v>
      </c>
      <c r="D9" s="285"/>
      <c r="E9" s="107" t="s">
        <v>91</v>
      </c>
      <c r="F9" s="108"/>
    </row>
    <row r="10" spans="3:6" x14ac:dyDescent="0.25">
      <c r="C10" s="40" t="s">
        <v>225</v>
      </c>
      <c r="D10" s="24"/>
      <c r="E10" s="101"/>
      <c r="F10" s="102"/>
    </row>
    <row r="11" spans="3:6" x14ac:dyDescent="0.25">
      <c r="C11" s="52" t="s">
        <v>226</v>
      </c>
      <c r="D11" s="24"/>
      <c r="E11" s="103"/>
      <c r="F11" s="104"/>
    </row>
    <row r="12" spans="3:6" x14ac:dyDescent="0.25">
      <c r="C12" s="52" t="s">
        <v>227</v>
      </c>
      <c r="D12" s="24"/>
      <c r="E12" s="103"/>
      <c r="F12" s="104"/>
    </row>
    <row r="13" spans="3:6" x14ac:dyDescent="0.25">
      <c r="C13" s="52" t="s">
        <v>228</v>
      </c>
      <c r="D13" s="24"/>
      <c r="E13" s="103"/>
      <c r="F13" s="104"/>
    </row>
    <row r="14" spans="3:6" x14ac:dyDescent="0.25">
      <c r="C14" s="52" t="s">
        <v>229</v>
      </c>
      <c r="D14" s="24"/>
      <c r="E14" s="103"/>
      <c r="F14" s="104"/>
    </row>
    <row r="15" spans="3:6" x14ac:dyDescent="0.25">
      <c r="C15" s="79" t="s">
        <v>230</v>
      </c>
      <c r="D15" s="30"/>
      <c r="E15" s="103"/>
      <c r="F15" s="104"/>
    </row>
    <row r="16" spans="3:6" x14ac:dyDescent="0.25">
      <c r="C16" s="329"/>
      <c r="D16" s="330"/>
      <c r="E16" s="163"/>
      <c r="F16" s="104"/>
    </row>
    <row r="17" spans="3:6" x14ac:dyDescent="0.25">
      <c r="C17" s="111"/>
      <c r="D17" s="331"/>
      <c r="E17" s="163"/>
      <c r="F17" s="104"/>
    </row>
    <row r="18" spans="3:6" x14ac:dyDescent="0.25">
      <c r="C18" s="111"/>
      <c r="D18" s="331"/>
      <c r="E18" s="163"/>
      <c r="F18" s="104"/>
    </row>
    <row r="19" spans="3:6" x14ac:dyDescent="0.25">
      <c r="C19" s="111"/>
      <c r="D19" s="331"/>
      <c r="E19" s="163"/>
      <c r="F19" s="104"/>
    </row>
    <row r="20" spans="3:6" x14ac:dyDescent="0.25">
      <c r="C20" s="259"/>
      <c r="D20" s="328"/>
      <c r="E20" s="271"/>
      <c r="F20" s="254"/>
    </row>
    <row r="21" spans="3:6" ht="18" x14ac:dyDescent="0.25">
      <c r="C21" s="278" t="s">
        <v>93</v>
      </c>
      <c r="D21" s="279"/>
      <c r="E21" s="279"/>
      <c r="F21" s="280"/>
    </row>
    <row r="22" spans="3:6" ht="26.25" x14ac:dyDescent="0.25">
      <c r="C22" s="281" t="s">
        <v>94</v>
      </c>
      <c r="D22" s="282"/>
      <c r="E22" s="282"/>
      <c r="F22" s="283"/>
    </row>
    <row r="23" spans="3:6" ht="48" customHeight="1" x14ac:dyDescent="0.25">
      <c r="C23" s="178" t="s">
        <v>95</v>
      </c>
      <c r="D23" s="165"/>
      <c r="E23" s="165"/>
      <c r="F23" s="108"/>
    </row>
    <row r="24" spans="3:6" x14ac:dyDescent="0.25">
      <c r="C24" s="160"/>
      <c r="D24" s="161"/>
      <c r="E24" s="161"/>
      <c r="F24" s="102"/>
    </row>
    <row r="25" spans="3:6" x14ac:dyDescent="0.25">
      <c r="C25" s="162"/>
      <c r="D25" s="163"/>
      <c r="E25" s="163"/>
      <c r="F25" s="104"/>
    </row>
    <row r="26" spans="3:6" x14ac:dyDescent="0.25">
      <c r="C26" s="162"/>
      <c r="D26" s="163"/>
      <c r="E26" s="163"/>
      <c r="F26" s="104"/>
    </row>
    <row r="27" spans="3:6" x14ac:dyDescent="0.25">
      <c r="C27" s="162"/>
      <c r="D27" s="163"/>
      <c r="E27" s="163"/>
      <c r="F27" s="104"/>
    </row>
    <row r="28" spans="3:6" x14ac:dyDescent="0.25">
      <c r="C28" s="162"/>
      <c r="D28" s="163"/>
      <c r="E28" s="163"/>
      <c r="F28" s="104"/>
    </row>
    <row r="29" spans="3:6" x14ac:dyDescent="0.25">
      <c r="C29" s="162"/>
      <c r="D29" s="163"/>
      <c r="E29" s="163"/>
      <c r="F29" s="104"/>
    </row>
    <row r="30" spans="3:6" x14ac:dyDescent="0.25">
      <c r="C30" s="162"/>
      <c r="D30" s="163"/>
      <c r="E30" s="163"/>
      <c r="F30" s="104"/>
    </row>
    <row r="31" spans="3:6" x14ac:dyDescent="0.25">
      <c r="C31" s="162"/>
      <c r="D31" s="163"/>
      <c r="E31" s="163"/>
      <c r="F31" s="104"/>
    </row>
    <row r="32" spans="3:6" x14ac:dyDescent="0.25">
      <c r="C32" s="162"/>
      <c r="D32" s="163"/>
      <c r="E32" s="163"/>
      <c r="F32" s="104"/>
    </row>
    <row r="33" spans="3:6" x14ac:dyDescent="0.25">
      <c r="C33" s="162"/>
      <c r="D33" s="163"/>
      <c r="E33" s="163"/>
      <c r="F33" s="104"/>
    </row>
    <row r="34" spans="3:6" x14ac:dyDescent="0.25">
      <c r="C34" s="162"/>
      <c r="D34" s="163"/>
      <c r="E34" s="163"/>
      <c r="F34" s="104"/>
    </row>
    <row r="35" spans="3:6" x14ac:dyDescent="0.25">
      <c r="C35" s="162"/>
      <c r="D35" s="163"/>
      <c r="E35" s="163"/>
      <c r="F35" s="104"/>
    </row>
    <row r="36" spans="3:6" x14ac:dyDescent="0.25">
      <c r="C36" s="162"/>
      <c r="D36" s="163"/>
      <c r="E36" s="163"/>
      <c r="F36" s="104"/>
    </row>
    <row r="37" spans="3:6" x14ac:dyDescent="0.25">
      <c r="C37" s="162"/>
      <c r="D37" s="163"/>
      <c r="E37" s="163"/>
      <c r="F37" s="104"/>
    </row>
    <row r="38" spans="3:6" x14ac:dyDescent="0.25">
      <c r="C38" s="162"/>
      <c r="D38" s="163"/>
      <c r="E38" s="163"/>
      <c r="F38" s="104"/>
    </row>
    <row r="39" spans="3:6" x14ac:dyDescent="0.25">
      <c r="C39" s="162"/>
      <c r="D39" s="163"/>
      <c r="E39" s="163"/>
      <c r="F39" s="104"/>
    </row>
    <row r="40" spans="3:6" x14ac:dyDescent="0.25">
      <c r="C40" s="162"/>
      <c r="D40" s="163"/>
      <c r="E40" s="163"/>
      <c r="F40" s="104"/>
    </row>
    <row r="41" spans="3:6" x14ac:dyDescent="0.25">
      <c r="C41" s="162"/>
      <c r="D41" s="163"/>
      <c r="E41" s="163"/>
      <c r="F41" s="104"/>
    </row>
    <row r="42" spans="3:6" x14ac:dyDescent="0.25">
      <c r="C42" s="162"/>
      <c r="D42" s="163"/>
      <c r="E42" s="163"/>
      <c r="F42" s="104"/>
    </row>
    <row r="43" spans="3:6" x14ac:dyDescent="0.25">
      <c r="C43" s="162"/>
      <c r="D43" s="163"/>
      <c r="E43" s="163"/>
      <c r="F43" s="104"/>
    </row>
    <row r="44" spans="3:6" x14ac:dyDescent="0.25">
      <c r="C44" s="162"/>
      <c r="D44" s="163"/>
      <c r="E44" s="163"/>
      <c r="F44" s="104"/>
    </row>
    <row r="45" spans="3:6" x14ac:dyDescent="0.25">
      <c r="C45" s="162"/>
      <c r="D45" s="163"/>
      <c r="E45" s="163"/>
      <c r="F45" s="104"/>
    </row>
    <row r="46" spans="3:6" x14ac:dyDescent="0.25">
      <c r="C46" s="162"/>
      <c r="D46" s="163"/>
      <c r="E46" s="163"/>
      <c r="F46" s="104"/>
    </row>
    <row r="47" spans="3:6" x14ac:dyDescent="0.25">
      <c r="C47" s="162"/>
      <c r="D47" s="163"/>
      <c r="E47" s="163"/>
      <c r="F47" s="104"/>
    </row>
    <row r="48" spans="3:6" x14ac:dyDescent="0.25">
      <c r="C48" s="162"/>
      <c r="D48" s="163"/>
      <c r="E48" s="163"/>
      <c r="F48" s="104"/>
    </row>
    <row r="49" spans="3:6" x14ac:dyDescent="0.25">
      <c r="C49" s="162"/>
      <c r="D49" s="163"/>
      <c r="E49" s="163"/>
      <c r="F49" s="104"/>
    </row>
    <row r="50" spans="3:6" x14ac:dyDescent="0.25">
      <c r="C50" s="162"/>
      <c r="D50" s="163"/>
      <c r="E50" s="163"/>
      <c r="F50" s="104"/>
    </row>
    <row r="51" spans="3:6" x14ac:dyDescent="0.25">
      <c r="C51" s="162"/>
      <c r="D51" s="163"/>
      <c r="E51" s="163"/>
      <c r="F51" s="104"/>
    </row>
    <row r="52" spans="3:6" x14ac:dyDescent="0.25">
      <c r="C52" s="162"/>
      <c r="D52" s="163"/>
      <c r="E52" s="163"/>
      <c r="F52" s="104"/>
    </row>
    <row r="53" spans="3:6" x14ac:dyDescent="0.25">
      <c r="C53" s="162"/>
      <c r="D53" s="163"/>
      <c r="E53" s="163"/>
      <c r="F53" s="104"/>
    </row>
    <row r="54" spans="3:6" x14ac:dyDescent="0.25">
      <c r="C54" s="162"/>
      <c r="D54" s="163"/>
      <c r="E54" s="163"/>
      <c r="F54" s="104"/>
    </row>
    <row r="55" spans="3:6" x14ac:dyDescent="0.25">
      <c r="C55" s="162"/>
      <c r="D55" s="163"/>
      <c r="E55" s="163"/>
      <c r="F55" s="104"/>
    </row>
    <row r="56" spans="3:6" x14ac:dyDescent="0.25">
      <c r="C56" s="162"/>
      <c r="D56" s="163"/>
      <c r="E56" s="163"/>
      <c r="F56" s="104"/>
    </row>
    <row r="57" spans="3:6" x14ac:dyDescent="0.25">
      <c r="C57" s="162"/>
      <c r="D57" s="163"/>
      <c r="E57" s="163"/>
      <c r="F57" s="104"/>
    </row>
    <row r="58" spans="3:6" x14ac:dyDescent="0.25">
      <c r="C58" s="162"/>
      <c r="D58" s="163"/>
      <c r="E58" s="163"/>
      <c r="F58" s="104"/>
    </row>
    <row r="59" spans="3:6" x14ac:dyDescent="0.25">
      <c r="C59" s="162"/>
      <c r="D59" s="163"/>
      <c r="E59" s="163"/>
      <c r="F59" s="104"/>
    </row>
    <row r="60" spans="3:6" x14ac:dyDescent="0.25">
      <c r="C60" s="162"/>
      <c r="D60" s="163"/>
      <c r="E60" s="163"/>
      <c r="F60" s="104"/>
    </row>
    <row r="61" spans="3:6" x14ac:dyDescent="0.25">
      <c r="C61" s="162"/>
      <c r="D61" s="163"/>
      <c r="E61" s="163"/>
      <c r="F61" s="104"/>
    </row>
    <row r="62" spans="3:6" x14ac:dyDescent="0.25">
      <c r="C62" s="162"/>
      <c r="D62" s="163"/>
      <c r="E62" s="163"/>
      <c r="F62" s="104"/>
    </row>
    <row r="63" spans="3:6" x14ac:dyDescent="0.25">
      <c r="C63" s="162"/>
      <c r="D63" s="163"/>
      <c r="E63" s="163"/>
      <c r="F63" s="104"/>
    </row>
    <row r="64" spans="3:6" x14ac:dyDescent="0.25">
      <c r="C64" s="162"/>
      <c r="D64" s="163"/>
      <c r="E64" s="163"/>
      <c r="F64" s="104"/>
    </row>
    <row r="65" spans="3:6" x14ac:dyDescent="0.25">
      <c r="C65" s="162"/>
      <c r="D65" s="163"/>
      <c r="E65" s="163"/>
      <c r="F65" s="104"/>
    </row>
    <row r="66" spans="3:6" x14ac:dyDescent="0.25">
      <c r="C66" s="162"/>
      <c r="D66" s="163"/>
      <c r="E66" s="163"/>
      <c r="F66" s="104"/>
    </row>
    <row r="67" spans="3:6" x14ac:dyDescent="0.25">
      <c r="C67" s="162"/>
      <c r="D67" s="163"/>
      <c r="E67" s="163"/>
      <c r="F67" s="104"/>
    </row>
    <row r="68" spans="3:6" x14ac:dyDescent="0.25">
      <c r="C68" s="162"/>
      <c r="D68" s="163"/>
      <c r="E68" s="163"/>
      <c r="F68" s="104"/>
    </row>
    <row r="69" spans="3:6" x14ac:dyDescent="0.25">
      <c r="C69" s="162"/>
      <c r="D69" s="163"/>
      <c r="E69" s="163"/>
      <c r="F69" s="104"/>
    </row>
    <row r="70" spans="3:6" x14ac:dyDescent="0.25">
      <c r="C70" s="162"/>
      <c r="D70" s="163"/>
      <c r="E70" s="163"/>
      <c r="F70" s="104"/>
    </row>
    <row r="71" spans="3:6" x14ac:dyDescent="0.25">
      <c r="C71" s="162"/>
      <c r="D71" s="163"/>
      <c r="E71" s="163"/>
      <c r="F71" s="104"/>
    </row>
    <row r="72" spans="3:6" x14ac:dyDescent="0.25">
      <c r="C72" s="162"/>
      <c r="D72" s="163"/>
      <c r="E72" s="163"/>
      <c r="F72" s="104"/>
    </row>
    <row r="73" spans="3:6" x14ac:dyDescent="0.25">
      <c r="C73" s="162"/>
      <c r="D73" s="163"/>
      <c r="E73" s="163"/>
      <c r="F73" s="104"/>
    </row>
    <row r="74" spans="3:6" x14ac:dyDescent="0.25">
      <c r="C74" s="162"/>
      <c r="D74" s="163"/>
      <c r="E74" s="163"/>
      <c r="F74" s="104"/>
    </row>
    <row r="75" spans="3:6" x14ac:dyDescent="0.25">
      <c r="C75" s="162"/>
      <c r="D75" s="163"/>
      <c r="E75" s="163"/>
      <c r="F75" s="104"/>
    </row>
    <row r="76" spans="3:6" x14ac:dyDescent="0.25">
      <c r="C76" s="162"/>
      <c r="D76" s="163"/>
      <c r="E76" s="163"/>
      <c r="F76" s="104"/>
    </row>
    <row r="77" spans="3:6" x14ac:dyDescent="0.25">
      <c r="C77" s="162"/>
      <c r="D77" s="163"/>
      <c r="E77" s="163"/>
      <c r="F77" s="104"/>
    </row>
    <row r="78" spans="3:6" x14ac:dyDescent="0.25">
      <c r="C78" s="162"/>
      <c r="D78" s="163"/>
      <c r="E78" s="163"/>
      <c r="F78" s="104"/>
    </row>
    <row r="79" spans="3:6" x14ac:dyDescent="0.25">
      <c r="C79" s="162"/>
      <c r="D79" s="163"/>
      <c r="E79" s="163"/>
      <c r="F79" s="104"/>
    </row>
    <row r="80" spans="3:6" x14ac:dyDescent="0.25">
      <c r="C80" s="162"/>
      <c r="D80" s="163"/>
      <c r="E80" s="163"/>
      <c r="F80" s="104"/>
    </row>
    <row r="81" spans="3:6" x14ac:dyDescent="0.25">
      <c r="C81" s="162"/>
      <c r="D81" s="163"/>
      <c r="E81" s="163"/>
      <c r="F81" s="104"/>
    </row>
    <row r="82" spans="3:6" x14ac:dyDescent="0.25">
      <c r="C82" s="162"/>
      <c r="D82" s="163"/>
      <c r="E82" s="163"/>
      <c r="F82" s="104"/>
    </row>
    <row r="83" spans="3:6" x14ac:dyDescent="0.25">
      <c r="C83" s="162"/>
      <c r="D83" s="163"/>
      <c r="E83" s="163"/>
      <c r="F83" s="104"/>
    </row>
    <row r="84" spans="3:6" x14ac:dyDescent="0.25">
      <c r="C84" s="162"/>
      <c r="D84" s="163"/>
      <c r="E84" s="163"/>
      <c r="F84" s="104"/>
    </row>
    <row r="85" spans="3:6" x14ac:dyDescent="0.25">
      <c r="C85" s="162"/>
      <c r="D85" s="163"/>
      <c r="E85" s="163"/>
      <c r="F85" s="104"/>
    </row>
    <row r="86" spans="3:6" x14ac:dyDescent="0.25">
      <c r="C86" s="162"/>
      <c r="D86" s="163"/>
      <c r="E86" s="163"/>
      <c r="F86" s="104"/>
    </row>
    <row r="87" spans="3:6" x14ac:dyDescent="0.25">
      <c r="C87" s="162"/>
      <c r="D87" s="163"/>
      <c r="E87" s="163"/>
      <c r="F87" s="104"/>
    </row>
    <row r="88" spans="3:6" x14ac:dyDescent="0.25">
      <c r="C88" s="162"/>
      <c r="D88" s="163"/>
      <c r="E88" s="163"/>
      <c r="F88" s="104"/>
    </row>
    <row r="89" spans="3:6" x14ac:dyDescent="0.25">
      <c r="C89" s="162"/>
      <c r="D89" s="163"/>
      <c r="E89" s="163"/>
      <c r="F89" s="104"/>
    </row>
    <row r="90" spans="3:6" x14ac:dyDescent="0.25">
      <c r="C90" s="162"/>
      <c r="D90" s="163"/>
      <c r="E90" s="163"/>
      <c r="F90" s="104"/>
    </row>
    <row r="91" spans="3:6" x14ac:dyDescent="0.25">
      <c r="C91" s="162"/>
      <c r="D91" s="163"/>
      <c r="E91" s="163"/>
      <c r="F91" s="104"/>
    </row>
    <row r="92" spans="3:6" x14ac:dyDescent="0.25">
      <c r="C92" s="162"/>
      <c r="D92" s="163"/>
      <c r="E92" s="163"/>
      <c r="F92" s="104"/>
    </row>
    <row r="93" spans="3:6" x14ac:dyDescent="0.25">
      <c r="C93" s="162"/>
      <c r="D93" s="163"/>
      <c r="E93" s="163"/>
      <c r="F93" s="104"/>
    </row>
    <row r="94" spans="3:6" x14ac:dyDescent="0.25">
      <c r="C94" s="162"/>
      <c r="D94" s="163"/>
      <c r="E94" s="163"/>
      <c r="F94" s="104"/>
    </row>
    <row r="95" spans="3:6" x14ac:dyDescent="0.25">
      <c r="C95" s="162"/>
      <c r="D95" s="163"/>
      <c r="E95" s="163"/>
      <c r="F95" s="104"/>
    </row>
    <row r="96" spans="3:6" x14ac:dyDescent="0.25">
      <c r="C96" s="162"/>
      <c r="D96" s="163"/>
      <c r="E96" s="163"/>
      <c r="F96" s="104"/>
    </row>
    <row r="97" spans="3:6" x14ac:dyDescent="0.25">
      <c r="C97" s="162"/>
      <c r="D97" s="163"/>
      <c r="E97" s="163"/>
      <c r="F97" s="104"/>
    </row>
    <row r="98" spans="3:6" x14ac:dyDescent="0.25">
      <c r="C98" s="162"/>
      <c r="D98" s="163"/>
      <c r="E98" s="163"/>
      <c r="F98" s="104"/>
    </row>
    <row r="99" spans="3:6" x14ac:dyDescent="0.25">
      <c r="C99" s="162"/>
      <c r="D99" s="163"/>
      <c r="E99" s="163"/>
      <c r="F99" s="104"/>
    </row>
    <row r="100" spans="3:6" x14ac:dyDescent="0.25">
      <c r="C100" s="162"/>
      <c r="D100" s="163"/>
      <c r="E100" s="163"/>
      <c r="F100" s="104"/>
    </row>
    <row r="101" spans="3:6" x14ac:dyDescent="0.25">
      <c r="C101" s="162"/>
      <c r="D101" s="163"/>
      <c r="E101" s="163"/>
      <c r="F101" s="104"/>
    </row>
    <row r="102" spans="3:6" x14ac:dyDescent="0.25">
      <c r="C102" s="162"/>
      <c r="D102" s="163"/>
      <c r="E102" s="163"/>
      <c r="F102" s="104"/>
    </row>
    <row r="103" spans="3:6" x14ac:dyDescent="0.25">
      <c r="C103" s="162"/>
      <c r="D103" s="163"/>
      <c r="E103" s="163"/>
      <c r="F103" s="104"/>
    </row>
    <row r="104" spans="3:6" x14ac:dyDescent="0.25">
      <c r="C104" s="162"/>
      <c r="D104" s="163"/>
      <c r="E104" s="163"/>
      <c r="F104" s="104"/>
    </row>
    <row r="105" spans="3:6" x14ac:dyDescent="0.25">
      <c r="C105" s="162"/>
      <c r="D105" s="163"/>
      <c r="E105" s="163"/>
      <c r="F105" s="104"/>
    </row>
    <row r="106" spans="3:6" x14ac:dyDescent="0.25">
      <c r="C106" s="162"/>
      <c r="D106" s="163"/>
      <c r="E106" s="163"/>
      <c r="F106" s="104"/>
    </row>
    <row r="107" spans="3:6" x14ac:dyDescent="0.25">
      <c r="C107" s="162"/>
      <c r="D107" s="163"/>
      <c r="E107" s="163"/>
      <c r="F107" s="104"/>
    </row>
    <row r="108" spans="3:6" x14ac:dyDescent="0.25">
      <c r="C108" s="162"/>
      <c r="D108" s="163"/>
      <c r="E108" s="163"/>
      <c r="F108" s="104"/>
    </row>
    <row r="109" spans="3:6" x14ac:dyDescent="0.25">
      <c r="C109" s="162"/>
      <c r="D109" s="163"/>
      <c r="E109" s="163"/>
      <c r="F109" s="104"/>
    </row>
    <row r="110" spans="3:6" x14ac:dyDescent="0.25">
      <c r="C110" s="162"/>
      <c r="D110" s="163"/>
      <c r="E110" s="163"/>
      <c r="F110" s="104"/>
    </row>
    <row r="111" spans="3:6" x14ac:dyDescent="0.25">
      <c r="C111" s="162"/>
      <c r="D111" s="163"/>
      <c r="E111" s="163"/>
      <c r="F111" s="104"/>
    </row>
    <row r="112" spans="3:6" x14ac:dyDescent="0.25">
      <c r="C112" s="162"/>
      <c r="D112" s="163"/>
      <c r="E112" s="163"/>
      <c r="F112" s="104"/>
    </row>
    <row r="113" spans="3:6" x14ac:dyDescent="0.25">
      <c r="C113" s="162"/>
      <c r="D113" s="163"/>
      <c r="E113" s="163"/>
      <c r="F113" s="104"/>
    </row>
    <row r="114" spans="3:6" x14ac:dyDescent="0.25">
      <c r="C114" s="162"/>
      <c r="D114" s="163"/>
      <c r="E114" s="163"/>
      <c r="F114" s="104"/>
    </row>
    <row r="115" spans="3:6" x14ac:dyDescent="0.25">
      <c r="C115" s="162"/>
      <c r="D115" s="163"/>
      <c r="E115" s="163"/>
      <c r="F115" s="104"/>
    </row>
    <row r="116" spans="3:6" x14ac:dyDescent="0.25">
      <c r="C116" s="162"/>
      <c r="D116" s="163"/>
      <c r="E116" s="163"/>
      <c r="F116" s="104"/>
    </row>
    <row r="117" spans="3:6" x14ac:dyDescent="0.25">
      <c r="C117" s="162"/>
      <c r="D117" s="163"/>
      <c r="E117" s="163"/>
      <c r="F117" s="104"/>
    </row>
    <row r="118" spans="3:6" x14ac:dyDescent="0.25">
      <c r="C118" s="162"/>
      <c r="D118" s="163"/>
      <c r="E118" s="163"/>
      <c r="F118" s="104"/>
    </row>
    <row r="119" spans="3:6" x14ac:dyDescent="0.25">
      <c r="C119" s="162"/>
      <c r="D119" s="163"/>
      <c r="E119" s="163"/>
      <c r="F119" s="104"/>
    </row>
    <row r="120" spans="3:6" x14ac:dyDescent="0.25">
      <c r="C120" s="162"/>
      <c r="D120" s="163"/>
      <c r="E120" s="163"/>
      <c r="F120" s="104"/>
    </row>
    <row r="121" spans="3:6" x14ac:dyDescent="0.25">
      <c r="C121" s="162"/>
      <c r="D121" s="163"/>
      <c r="E121" s="163"/>
      <c r="F121" s="104"/>
    </row>
    <row r="122" spans="3:6" x14ac:dyDescent="0.25">
      <c r="C122" s="179"/>
      <c r="D122" s="180"/>
      <c r="E122" s="180"/>
      <c r="F122" s="106"/>
    </row>
    <row r="123" spans="3:6" ht="65.25" customHeight="1" x14ac:dyDescent="0.25">
      <c r="C123" s="178" t="s">
        <v>96</v>
      </c>
      <c r="D123" s="165"/>
      <c r="E123" s="165"/>
      <c r="F123" s="108"/>
    </row>
    <row r="124" spans="3:6" x14ac:dyDescent="0.25">
      <c r="C124" s="160"/>
      <c r="D124" s="161"/>
      <c r="E124" s="161"/>
      <c r="F124" s="102"/>
    </row>
    <row r="125" spans="3:6" x14ac:dyDescent="0.25">
      <c r="C125" s="162"/>
      <c r="D125" s="163"/>
      <c r="E125" s="163"/>
      <c r="F125" s="104"/>
    </row>
    <row r="126" spans="3:6" x14ac:dyDescent="0.25">
      <c r="C126" s="162"/>
      <c r="D126" s="163"/>
      <c r="E126" s="163"/>
      <c r="F126" s="104"/>
    </row>
    <row r="127" spans="3:6" x14ac:dyDescent="0.25">
      <c r="C127" s="162"/>
      <c r="D127" s="163"/>
      <c r="E127" s="163"/>
      <c r="F127" s="104"/>
    </row>
    <row r="128" spans="3:6" x14ac:dyDescent="0.25">
      <c r="C128" s="162"/>
      <c r="D128" s="163"/>
      <c r="E128" s="163"/>
      <c r="F128" s="104"/>
    </row>
    <row r="129" spans="3:6" x14ac:dyDescent="0.25">
      <c r="C129" s="162"/>
      <c r="D129" s="163"/>
      <c r="E129" s="163"/>
      <c r="F129" s="104"/>
    </row>
    <row r="130" spans="3:6" x14ac:dyDescent="0.25">
      <c r="C130" s="162"/>
      <c r="D130" s="163"/>
      <c r="E130" s="163"/>
      <c r="F130" s="104"/>
    </row>
    <row r="131" spans="3:6" x14ac:dyDescent="0.25">
      <c r="C131" s="162"/>
      <c r="D131" s="163"/>
      <c r="E131" s="163"/>
      <c r="F131" s="104"/>
    </row>
    <row r="132" spans="3:6" x14ac:dyDescent="0.25">
      <c r="C132" s="162"/>
      <c r="D132" s="163"/>
      <c r="E132" s="163"/>
      <c r="F132" s="104"/>
    </row>
    <row r="133" spans="3:6" x14ac:dyDescent="0.25">
      <c r="C133" s="162"/>
      <c r="D133" s="163"/>
      <c r="E133" s="163"/>
      <c r="F133" s="104"/>
    </row>
    <row r="134" spans="3:6" x14ac:dyDescent="0.25">
      <c r="C134" s="162"/>
      <c r="D134" s="163"/>
      <c r="E134" s="163"/>
      <c r="F134" s="104"/>
    </row>
    <row r="135" spans="3:6" x14ac:dyDescent="0.25">
      <c r="C135" s="162"/>
      <c r="D135" s="163"/>
      <c r="E135" s="163"/>
      <c r="F135" s="104"/>
    </row>
    <row r="136" spans="3:6" x14ac:dyDescent="0.25">
      <c r="C136" s="162"/>
      <c r="D136" s="163"/>
      <c r="E136" s="163"/>
      <c r="F136" s="104"/>
    </row>
    <row r="137" spans="3:6" x14ac:dyDescent="0.25">
      <c r="C137" s="162"/>
      <c r="D137" s="163"/>
      <c r="E137" s="163"/>
      <c r="F137" s="104"/>
    </row>
    <row r="138" spans="3:6" x14ac:dyDescent="0.25">
      <c r="C138" s="162"/>
      <c r="D138" s="163"/>
      <c r="E138" s="163"/>
      <c r="F138" s="104"/>
    </row>
    <row r="139" spans="3:6" x14ac:dyDescent="0.25">
      <c r="C139" s="162"/>
      <c r="D139" s="163"/>
      <c r="E139" s="163"/>
      <c r="F139" s="104"/>
    </row>
    <row r="140" spans="3:6" x14ac:dyDescent="0.25">
      <c r="C140" s="162"/>
      <c r="D140" s="163"/>
      <c r="E140" s="163"/>
      <c r="F140" s="104"/>
    </row>
    <row r="141" spans="3:6" x14ac:dyDescent="0.25">
      <c r="C141" s="162"/>
      <c r="D141" s="163"/>
      <c r="E141" s="163"/>
      <c r="F141" s="104"/>
    </row>
    <row r="142" spans="3:6" x14ac:dyDescent="0.25">
      <c r="C142" s="162"/>
      <c r="D142" s="163"/>
      <c r="E142" s="163"/>
      <c r="F142" s="104"/>
    </row>
    <row r="143" spans="3:6" x14ac:dyDescent="0.25">
      <c r="C143" s="162"/>
      <c r="D143" s="163"/>
      <c r="E143" s="163"/>
      <c r="F143" s="104"/>
    </row>
    <row r="144" spans="3:6" x14ac:dyDescent="0.25">
      <c r="C144" s="162"/>
      <c r="D144" s="163"/>
      <c r="E144" s="163"/>
      <c r="F144" s="104"/>
    </row>
    <row r="145" spans="3:6" x14ac:dyDescent="0.25">
      <c r="C145" s="162"/>
      <c r="D145" s="163"/>
      <c r="E145" s="163"/>
      <c r="F145" s="104"/>
    </row>
    <row r="146" spans="3:6" x14ac:dyDescent="0.25">
      <c r="C146" s="162"/>
      <c r="D146" s="163"/>
      <c r="E146" s="163"/>
      <c r="F146" s="104"/>
    </row>
    <row r="147" spans="3:6" x14ac:dyDescent="0.25">
      <c r="C147" s="162"/>
      <c r="D147" s="163"/>
      <c r="E147" s="163"/>
      <c r="F147" s="104"/>
    </row>
    <row r="148" spans="3:6" x14ac:dyDescent="0.25">
      <c r="C148" s="162"/>
      <c r="D148" s="163"/>
      <c r="E148" s="163"/>
      <c r="F148" s="104"/>
    </row>
    <row r="149" spans="3:6" x14ac:dyDescent="0.25">
      <c r="C149" s="179"/>
      <c r="D149" s="180"/>
      <c r="E149" s="180"/>
      <c r="F149" s="106"/>
    </row>
    <row r="150" spans="3:6" ht="15.75" x14ac:dyDescent="0.25">
      <c r="C150" s="127" t="s">
        <v>97</v>
      </c>
      <c r="D150" s="128"/>
      <c r="E150" s="128"/>
      <c r="F150" s="129"/>
    </row>
    <row r="151" spans="3:6" ht="33" customHeight="1" x14ac:dyDescent="0.25">
      <c r="C151" s="286" t="s">
        <v>98</v>
      </c>
      <c r="D151" s="287"/>
      <c r="E151" s="107" t="s">
        <v>99</v>
      </c>
      <c r="F151" s="108"/>
    </row>
    <row r="152" spans="3:6" x14ac:dyDescent="0.25">
      <c r="C152" s="55" t="s">
        <v>100</v>
      </c>
      <c r="D152" s="56" t="s">
        <v>101</v>
      </c>
      <c r="E152" s="251"/>
      <c r="F152" s="252"/>
    </row>
    <row r="153" spans="3:6" x14ac:dyDescent="0.25">
      <c r="C153" s="59" t="s">
        <v>102</v>
      </c>
      <c r="D153" s="60"/>
      <c r="E153" s="103"/>
      <c r="F153" s="104"/>
    </row>
    <row r="154" spans="3:6" x14ac:dyDescent="0.25">
      <c r="C154" s="52" t="s">
        <v>103</v>
      </c>
      <c r="D154" s="60"/>
      <c r="E154" s="103"/>
      <c r="F154" s="104"/>
    </row>
    <row r="155" spans="3:6" x14ac:dyDescent="0.25">
      <c r="C155" s="52" t="s">
        <v>104</v>
      </c>
      <c r="D155" s="60"/>
      <c r="E155" s="103"/>
      <c r="F155" s="104"/>
    </row>
    <row r="156" spans="3:6" x14ac:dyDescent="0.25">
      <c r="C156" s="52" t="s">
        <v>105</v>
      </c>
      <c r="D156" s="60"/>
      <c r="E156" s="103"/>
      <c r="F156" s="104"/>
    </row>
    <row r="157" spans="3:6" x14ac:dyDescent="0.25">
      <c r="C157" s="52" t="s">
        <v>106</v>
      </c>
      <c r="D157" s="60"/>
      <c r="E157" s="103"/>
      <c r="F157" s="104"/>
    </row>
    <row r="158" spans="3:6" ht="15" customHeight="1" x14ac:dyDescent="0.25">
      <c r="C158" s="255" t="s">
        <v>107</v>
      </c>
      <c r="D158" s="256"/>
      <c r="E158" s="103"/>
      <c r="F158" s="104"/>
    </row>
    <row r="159" spans="3:6" x14ac:dyDescent="0.25">
      <c r="C159" s="257"/>
      <c r="D159" s="258"/>
      <c r="E159" s="103"/>
      <c r="F159" s="104"/>
    </row>
    <row r="160" spans="3:6" x14ac:dyDescent="0.25">
      <c r="C160" s="257"/>
      <c r="D160" s="258"/>
      <c r="E160" s="103"/>
      <c r="F160" s="104"/>
    </row>
    <row r="161" spans="3:6" x14ac:dyDescent="0.25">
      <c r="C161" s="257"/>
      <c r="D161" s="258"/>
      <c r="E161" s="103"/>
      <c r="F161" s="104"/>
    </row>
    <row r="162" spans="3:6" x14ac:dyDescent="0.25">
      <c r="C162" s="257"/>
      <c r="D162" s="258"/>
      <c r="E162" s="103"/>
      <c r="F162" s="104"/>
    </row>
    <row r="163" spans="3:6" x14ac:dyDescent="0.25">
      <c r="C163" s="111"/>
      <c r="D163" s="112"/>
      <c r="E163" s="103"/>
      <c r="F163" s="104"/>
    </row>
    <row r="164" spans="3:6" x14ac:dyDescent="0.25">
      <c r="C164" s="111"/>
      <c r="D164" s="112"/>
      <c r="E164" s="103"/>
      <c r="F164" s="104"/>
    </row>
    <row r="165" spans="3:6" x14ac:dyDescent="0.25">
      <c r="C165" s="111"/>
      <c r="D165" s="112"/>
      <c r="E165" s="103"/>
      <c r="F165" s="104"/>
    </row>
    <row r="166" spans="3:6" x14ac:dyDescent="0.25">
      <c r="C166" s="111"/>
      <c r="D166" s="112"/>
      <c r="E166" s="103"/>
      <c r="F166" s="104"/>
    </row>
    <row r="167" spans="3:6" x14ac:dyDescent="0.25">
      <c r="C167" s="111"/>
      <c r="D167" s="112"/>
      <c r="E167" s="103"/>
      <c r="F167" s="104"/>
    </row>
    <row r="168" spans="3:6" x14ac:dyDescent="0.25">
      <c r="C168" s="111"/>
      <c r="D168" s="112"/>
      <c r="E168" s="103"/>
      <c r="F168" s="104"/>
    </row>
    <row r="169" spans="3:6" x14ac:dyDescent="0.25">
      <c r="C169" s="111"/>
      <c r="D169" s="112"/>
      <c r="E169" s="103"/>
      <c r="F169" s="104"/>
    </row>
    <row r="170" spans="3:6" x14ac:dyDescent="0.25">
      <c r="C170" s="111"/>
      <c r="D170" s="112"/>
      <c r="E170" s="103"/>
      <c r="F170" s="104"/>
    </row>
    <row r="171" spans="3:6" x14ac:dyDescent="0.25">
      <c r="C171" s="111"/>
      <c r="D171" s="112"/>
      <c r="E171" s="103"/>
      <c r="F171" s="104"/>
    </row>
    <row r="172" spans="3:6" x14ac:dyDescent="0.25">
      <c r="C172" s="259"/>
      <c r="D172" s="260"/>
      <c r="E172" s="253"/>
      <c r="F172" s="254"/>
    </row>
    <row r="173" spans="3:6" ht="15.75" x14ac:dyDescent="0.25">
      <c r="C173" s="261" t="s">
        <v>108</v>
      </c>
      <c r="D173" s="262"/>
      <c r="E173" s="262"/>
      <c r="F173" s="263"/>
    </row>
    <row r="174" spans="3:6" x14ac:dyDescent="0.25">
      <c r="C174" s="54" t="s">
        <v>109</v>
      </c>
      <c r="D174" s="18"/>
      <c r="E174" s="146"/>
      <c r="F174" s="147"/>
    </row>
    <row r="175" spans="3:6" ht="31.5" customHeight="1" x14ac:dyDescent="0.25">
      <c r="C175" s="164" t="s">
        <v>110</v>
      </c>
      <c r="D175" s="165"/>
      <c r="E175" s="165"/>
      <c r="F175" s="108"/>
    </row>
    <row r="176" spans="3:6" x14ac:dyDescent="0.25">
      <c r="C176" s="160"/>
      <c r="D176" s="161"/>
      <c r="E176" s="161"/>
      <c r="F176" s="102"/>
    </row>
    <row r="177" spans="3:6" x14ac:dyDescent="0.25">
      <c r="C177" s="162"/>
      <c r="D177" s="163"/>
      <c r="E177" s="163"/>
      <c r="F177" s="104"/>
    </row>
    <row r="178" spans="3:6" x14ac:dyDescent="0.25">
      <c r="C178" s="162"/>
      <c r="D178" s="163"/>
      <c r="E178" s="163"/>
      <c r="F178" s="104"/>
    </row>
    <row r="179" spans="3:6" x14ac:dyDescent="0.25">
      <c r="C179" s="162"/>
      <c r="D179" s="163"/>
      <c r="E179" s="163"/>
      <c r="F179" s="104"/>
    </row>
    <row r="180" spans="3:6" x14ac:dyDescent="0.25">
      <c r="C180" s="162"/>
      <c r="D180" s="163"/>
      <c r="E180" s="163"/>
      <c r="F180" s="104"/>
    </row>
    <row r="181" spans="3:6" x14ac:dyDescent="0.25">
      <c r="C181" s="162"/>
      <c r="D181" s="163"/>
      <c r="E181" s="163"/>
      <c r="F181" s="104"/>
    </row>
    <row r="182" spans="3:6" x14ac:dyDescent="0.25">
      <c r="C182" s="162"/>
      <c r="D182" s="163"/>
      <c r="E182" s="163"/>
      <c r="F182" s="104"/>
    </row>
    <row r="183" spans="3:6" x14ac:dyDescent="0.25">
      <c r="C183" s="162"/>
      <c r="D183" s="163"/>
      <c r="E183" s="163"/>
      <c r="F183" s="104"/>
    </row>
    <row r="184" spans="3:6" x14ac:dyDescent="0.25">
      <c r="C184" s="162"/>
      <c r="D184" s="163"/>
      <c r="E184" s="163"/>
      <c r="F184" s="104"/>
    </row>
    <row r="185" spans="3:6" x14ac:dyDescent="0.25">
      <c r="C185" s="162"/>
      <c r="D185" s="163"/>
      <c r="E185" s="163"/>
      <c r="F185" s="104"/>
    </row>
    <row r="186" spans="3:6" x14ac:dyDescent="0.25">
      <c r="C186" s="162"/>
      <c r="D186" s="163"/>
      <c r="E186" s="163"/>
      <c r="F186" s="104"/>
    </row>
    <row r="187" spans="3:6" x14ac:dyDescent="0.25">
      <c r="C187" s="179"/>
      <c r="D187" s="180"/>
      <c r="E187" s="180"/>
      <c r="F187" s="106"/>
    </row>
    <row r="188" spans="3:6" ht="15.75" x14ac:dyDescent="0.25">
      <c r="C188" s="127" t="s">
        <v>111</v>
      </c>
      <c r="D188" s="128"/>
      <c r="E188" s="128"/>
      <c r="F188" s="129"/>
    </row>
    <row r="189" spans="3:6" x14ac:dyDescent="0.25">
      <c r="C189" s="54" t="s">
        <v>112</v>
      </c>
      <c r="D189" s="24"/>
      <c r="E189" s="244"/>
      <c r="F189" s="245"/>
    </row>
    <row r="190" spans="3:6" ht="33" customHeight="1" x14ac:dyDescent="0.25">
      <c r="C190" s="164" t="s">
        <v>113</v>
      </c>
      <c r="D190" s="165"/>
      <c r="E190" s="165"/>
      <c r="F190" s="108"/>
    </row>
    <row r="191" spans="3:6" x14ac:dyDescent="0.25">
      <c r="C191" s="160"/>
      <c r="D191" s="161"/>
      <c r="E191" s="161"/>
      <c r="F191" s="102"/>
    </row>
    <row r="192" spans="3:6" x14ac:dyDescent="0.25">
      <c r="C192" s="162"/>
      <c r="D192" s="163"/>
      <c r="E192" s="163"/>
      <c r="F192" s="104"/>
    </row>
    <row r="193" spans="3:6" x14ac:dyDescent="0.25">
      <c r="C193" s="162"/>
      <c r="D193" s="163"/>
      <c r="E193" s="163"/>
      <c r="F193" s="104"/>
    </row>
    <row r="194" spans="3:6" x14ac:dyDescent="0.25">
      <c r="C194" s="162"/>
      <c r="D194" s="163"/>
      <c r="E194" s="163"/>
      <c r="F194" s="104"/>
    </row>
    <row r="195" spans="3:6" x14ac:dyDescent="0.25">
      <c r="C195" s="162"/>
      <c r="D195" s="163"/>
      <c r="E195" s="163"/>
      <c r="F195" s="104"/>
    </row>
    <row r="196" spans="3:6" x14ac:dyDescent="0.25">
      <c r="C196" s="162"/>
      <c r="D196" s="163"/>
      <c r="E196" s="163"/>
      <c r="F196" s="104"/>
    </row>
    <row r="197" spans="3:6" x14ac:dyDescent="0.25">
      <c r="C197" s="162"/>
      <c r="D197" s="163"/>
      <c r="E197" s="163"/>
      <c r="F197" s="104"/>
    </row>
    <row r="198" spans="3:6" x14ac:dyDescent="0.25">
      <c r="C198" s="162"/>
      <c r="D198" s="163"/>
      <c r="E198" s="163"/>
      <c r="F198" s="104"/>
    </row>
    <row r="199" spans="3:6" x14ac:dyDescent="0.25">
      <c r="C199" s="162"/>
      <c r="D199" s="163"/>
      <c r="E199" s="163"/>
      <c r="F199" s="104"/>
    </row>
    <row r="200" spans="3:6" x14ac:dyDescent="0.25">
      <c r="C200" s="162"/>
      <c r="D200" s="163"/>
      <c r="E200" s="163"/>
      <c r="F200" s="104"/>
    </row>
    <row r="201" spans="3:6" x14ac:dyDescent="0.25">
      <c r="C201" s="162"/>
      <c r="D201" s="163"/>
      <c r="E201" s="163"/>
      <c r="F201" s="104"/>
    </row>
    <row r="202" spans="3:6" x14ac:dyDescent="0.25">
      <c r="C202" s="162"/>
      <c r="D202" s="163"/>
      <c r="E202" s="163"/>
      <c r="F202" s="104"/>
    </row>
    <row r="203" spans="3:6" x14ac:dyDescent="0.25">
      <c r="C203" s="162"/>
      <c r="D203" s="163"/>
      <c r="E203" s="163"/>
      <c r="F203" s="104"/>
    </row>
    <row r="204" spans="3:6" x14ac:dyDescent="0.25">
      <c r="C204" s="162"/>
      <c r="D204" s="163"/>
      <c r="E204" s="163"/>
      <c r="F204" s="104"/>
    </row>
    <row r="205" spans="3:6" x14ac:dyDescent="0.25">
      <c r="C205" s="162"/>
      <c r="D205" s="163"/>
      <c r="E205" s="163"/>
      <c r="F205" s="104"/>
    </row>
    <row r="206" spans="3:6" x14ac:dyDescent="0.25">
      <c r="C206" s="162"/>
      <c r="D206" s="163"/>
      <c r="E206" s="163"/>
      <c r="F206" s="104"/>
    </row>
    <row r="207" spans="3:6" x14ac:dyDescent="0.25">
      <c r="C207" s="162"/>
      <c r="D207" s="163"/>
      <c r="E207" s="163"/>
      <c r="F207" s="104"/>
    </row>
    <row r="208" spans="3:6" x14ac:dyDescent="0.25">
      <c r="C208" s="162"/>
      <c r="D208" s="163"/>
      <c r="E208" s="163"/>
      <c r="F208" s="104"/>
    </row>
    <row r="209" spans="3:6" x14ac:dyDescent="0.25">
      <c r="C209" s="162"/>
      <c r="D209" s="163"/>
      <c r="E209" s="163"/>
      <c r="F209" s="104"/>
    </row>
    <row r="210" spans="3:6" x14ac:dyDescent="0.25">
      <c r="C210" s="162"/>
      <c r="D210" s="163"/>
      <c r="E210" s="163"/>
      <c r="F210" s="104"/>
    </row>
    <row r="211" spans="3:6" x14ac:dyDescent="0.25">
      <c r="C211" s="162"/>
      <c r="D211" s="163"/>
      <c r="E211" s="163"/>
      <c r="F211" s="104"/>
    </row>
    <row r="212" spans="3:6" x14ac:dyDescent="0.25">
      <c r="C212" s="162"/>
      <c r="D212" s="163"/>
      <c r="E212" s="163"/>
      <c r="F212" s="104"/>
    </row>
    <row r="213" spans="3:6" x14ac:dyDescent="0.25">
      <c r="C213" s="162"/>
      <c r="D213" s="163"/>
      <c r="E213" s="163"/>
      <c r="F213" s="104"/>
    </row>
    <row r="214" spans="3:6" x14ac:dyDescent="0.25">
      <c r="C214" s="162"/>
      <c r="D214" s="163"/>
      <c r="E214" s="163"/>
      <c r="F214" s="104"/>
    </row>
    <row r="215" spans="3:6" x14ac:dyDescent="0.25">
      <c r="C215" s="162"/>
      <c r="D215" s="163"/>
      <c r="E215" s="163"/>
      <c r="F215" s="104"/>
    </row>
    <row r="216" spans="3:6" x14ac:dyDescent="0.25">
      <c r="C216" s="162"/>
      <c r="D216" s="163"/>
      <c r="E216" s="163"/>
      <c r="F216" s="104"/>
    </row>
    <row r="217" spans="3:6" x14ac:dyDescent="0.25">
      <c r="C217" s="162"/>
      <c r="D217" s="163"/>
      <c r="E217" s="163"/>
      <c r="F217" s="104"/>
    </row>
    <row r="218" spans="3:6" x14ac:dyDescent="0.25">
      <c r="C218" s="162"/>
      <c r="D218" s="163"/>
      <c r="E218" s="163"/>
      <c r="F218" s="104"/>
    </row>
    <row r="219" spans="3:6" x14ac:dyDescent="0.25">
      <c r="C219" s="162"/>
      <c r="D219" s="163"/>
      <c r="E219" s="163"/>
      <c r="F219" s="104"/>
    </row>
    <row r="220" spans="3:6" x14ac:dyDescent="0.25">
      <c r="C220" s="162"/>
      <c r="D220" s="163"/>
      <c r="E220" s="163"/>
      <c r="F220" s="104"/>
    </row>
    <row r="221" spans="3:6" x14ac:dyDescent="0.25">
      <c r="C221" s="162"/>
      <c r="D221" s="163"/>
      <c r="E221" s="163"/>
      <c r="F221" s="104"/>
    </row>
    <row r="222" spans="3:6" x14ac:dyDescent="0.25">
      <c r="C222" s="162"/>
      <c r="D222" s="163"/>
      <c r="E222" s="163"/>
      <c r="F222" s="104"/>
    </row>
    <row r="223" spans="3:6" x14ac:dyDescent="0.25">
      <c r="C223" s="162"/>
      <c r="D223" s="163"/>
      <c r="E223" s="163"/>
      <c r="F223" s="104"/>
    </row>
    <row r="224" spans="3:6" x14ac:dyDescent="0.25">
      <c r="C224" s="162"/>
      <c r="D224" s="163"/>
      <c r="E224" s="163"/>
      <c r="F224" s="104"/>
    </row>
    <row r="225" spans="3:6" x14ac:dyDescent="0.25">
      <c r="C225" s="162"/>
      <c r="D225" s="163"/>
      <c r="E225" s="163"/>
      <c r="F225" s="104"/>
    </row>
    <row r="226" spans="3:6" x14ac:dyDescent="0.25">
      <c r="C226" s="162"/>
      <c r="D226" s="163"/>
      <c r="E226" s="163"/>
      <c r="F226" s="104"/>
    </row>
    <row r="227" spans="3:6" x14ac:dyDescent="0.25">
      <c r="C227" s="162"/>
      <c r="D227" s="163"/>
      <c r="E227" s="163"/>
      <c r="F227" s="104"/>
    </row>
    <row r="228" spans="3:6" x14ac:dyDescent="0.25">
      <c r="C228" s="179"/>
      <c r="D228" s="180"/>
      <c r="E228" s="180"/>
      <c r="F228" s="106"/>
    </row>
    <row r="229" spans="3:6" ht="66" customHeight="1" x14ac:dyDescent="0.25">
      <c r="C229" s="164" t="s">
        <v>114</v>
      </c>
      <c r="D229" s="165"/>
      <c r="E229" s="165"/>
      <c r="F229" s="108"/>
    </row>
    <row r="230" spans="3:6" x14ac:dyDescent="0.25">
      <c r="C230" s="160"/>
      <c r="D230" s="161"/>
      <c r="E230" s="161"/>
      <c r="F230" s="102"/>
    </row>
    <row r="231" spans="3:6" x14ac:dyDescent="0.25">
      <c r="C231" s="162"/>
      <c r="D231" s="163"/>
      <c r="E231" s="163"/>
      <c r="F231" s="104"/>
    </row>
    <row r="232" spans="3:6" x14ac:dyDescent="0.25">
      <c r="C232" s="162"/>
      <c r="D232" s="163"/>
      <c r="E232" s="163"/>
      <c r="F232" s="104"/>
    </row>
    <row r="233" spans="3:6" x14ac:dyDescent="0.25">
      <c r="C233" s="162"/>
      <c r="D233" s="163"/>
      <c r="E233" s="163"/>
      <c r="F233" s="104"/>
    </row>
    <row r="234" spans="3:6" x14ac:dyDescent="0.25">
      <c r="C234" s="162"/>
      <c r="D234" s="163"/>
      <c r="E234" s="163"/>
      <c r="F234" s="104"/>
    </row>
    <row r="235" spans="3:6" x14ac:dyDescent="0.25">
      <c r="C235" s="162"/>
      <c r="D235" s="163"/>
      <c r="E235" s="163"/>
      <c r="F235" s="104"/>
    </row>
    <row r="236" spans="3:6" x14ac:dyDescent="0.25">
      <c r="C236" s="162"/>
      <c r="D236" s="163"/>
      <c r="E236" s="163"/>
      <c r="F236" s="104"/>
    </row>
    <row r="237" spans="3:6" x14ac:dyDescent="0.25">
      <c r="C237" s="162"/>
      <c r="D237" s="163"/>
      <c r="E237" s="163"/>
      <c r="F237" s="104"/>
    </row>
    <row r="238" spans="3:6" x14ac:dyDescent="0.25">
      <c r="C238" s="162"/>
      <c r="D238" s="163"/>
      <c r="E238" s="163"/>
      <c r="F238" s="104"/>
    </row>
    <row r="239" spans="3:6" x14ac:dyDescent="0.25">
      <c r="C239" s="162"/>
      <c r="D239" s="163"/>
      <c r="E239" s="163"/>
      <c r="F239" s="104"/>
    </row>
    <row r="240" spans="3:6" x14ac:dyDescent="0.25">
      <c r="C240" s="162"/>
      <c r="D240" s="163"/>
      <c r="E240" s="163"/>
      <c r="F240" s="104"/>
    </row>
    <row r="241" spans="3:6" x14ac:dyDescent="0.25">
      <c r="C241" s="162"/>
      <c r="D241" s="163"/>
      <c r="E241" s="163"/>
      <c r="F241" s="104"/>
    </row>
    <row r="242" spans="3:6" x14ac:dyDescent="0.25">
      <c r="C242" s="162"/>
      <c r="D242" s="163"/>
      <c r="E242" s="163"/>
      <c r="F242" s="104"/>
    </row>
    <row r="243" spans="3:6" x14ac:dyDescent="0.25">
      <c r="C243" s="162"/>
      <c r="D243" s="163"/>
      <c r="E243" s="163"/>
      <c r="F243" s="104"/>
    </row>
    <row r="244" spans="3:6" x14ac:dyDescent="0.25">
      <c r="C244" s="162"/>
      <c r="D244" s="163"/>
      <c r="E244" s="163"/>
      <c r="F244" s="104"/>
    </row>
    <row r="245" spans="3:6" x14ac:dyDescent="0.25">
      <c r="C245" s="179"/>
      <c r="D245" s="180"/>
      <c r="E245" s="180"/>
      <c r="F245" s="106"/>
    </row>
    <row r="246" spans="3:6" ht="15" customHeight="1" x14ac:dyDescent="0.25">
      <c r="C246" s="164" t="s">
        <v>115</v>
      </c>
      <c r="D246" s="243"/>
      <c r="E246" s="146"/>
      <c r="F246" s="147"/>
    </row>
    <row r="247" spans="3:6" x14ac:dyDescent="0.25">
      <c r="C247" s="40" t="s">
        <v>116</v>
      </c>
      <c r="D247" s="24"/>
      <c r="E247" s="81"/>
      <c r="F247" s="41"/>
    </row>
    <row r="248" spans="3:6" x14ac:dyDescent="0.25">
      <c r="C248" s="40" t="s">
        <v>117</v>
      </c>
      <c r="D248" s="24"/>
      <c r="E248" s="82"/>
      <c r="F248" s="83"/>
    </row>
    <row r="249" spans="3:6" ht="31.5" customHeight="1" x14ac:dyDescent="0.25">
      <c r="C249" s="164" t="s">
        <v>118</v>
      </c>
      <c r="D249" s="165"/>
      <c r="E249" s="165"/>
      <c r="F249" s="108"/>
    </row>
    <row r="250" spans="3:6" x14ac:dyDescent="0.25">
      <c r="C250" s="160"/>
      <c r="D250" s="161"/>
      <c r="E250" s="161"/>
      <c r="F250" s="102"/>
    </row>
    <row r="251" spans="3:6" x14ac:dyDescent="0.25">
      <c r="C251" s="162"/>
      <c r="D251" s="163"/>
      <c r="E251" s="163"/>
      <c r="F251" s="104"/>
    </row>
    <row r="252" spans="3:6" x14ac:dyDescent="0.25">
      <c r="C252" s="162"/>
      <c r="D252" s="163"/>
      <c r="E252" s="163"/>
      <c r="F252" s="104"/>
    </row>
    <row r="253" spans="3:6" x14ac:dyDescent="0.25">
      <c r="C253" s="162"/>
      <c r="D253" s="163"/>
      <c r="E253" s="163"/>
      <c r="F253" s="104"/>
    </row>
    <row r="254" spans="3:6" x14ac:dyDescent="0.25">
      <c r="C254" s="162"/>
      <c r="D254" s="163"/>
      <c r="E254" s="163"/>
      <c r="F254" s="104"/>
    </row>
    <row r="255" spans="3:6" x14ac:dyDescent="0.25">
      <c r="C255" s="162"/>
      <c r="D255" s="163"/>
      <c r="E255" s="163"/>
      <c r="F255" s="104"/>
    </row>
    <row r="256" spans="3:6" x14ac:dyDescent="0.25">
      <c r="C256" s="162"/>
      <c r="D256" s="163"/>
      <c r="E256" s="163"/>
      <c r="F256" s="104"/>
    </row>
    <row r="257" spans="3:6" x14ac:dyDescent="0.25">
      <c r="C257" s="162"/>
      <c r="D257" s="163"/>
      <c r="E257" s="163"/>
      <c r="F257" s="104"/>
    </row>
    <row r="258" spans="3:6" x14ac:dyDescent="0.25">
      <c r="C258" s="162"/>
      <c r="D258" s="163"/>
      <c r="E258" s="163"/>
      <c r="F258" s="104"/>
    </row>
    <row r="259" spans="3:6" x14ac:dyDescent="0.25">
      <c r="C259" s="179"/>
      <c r="D259" s="180"/>
      <c r="E259" s="180"/>
      <c r="F259" s="106"/>
    </row>
    <row r="260" spans="3:6" ht="62.25" customHeight="1" x14ac:dyDescent="0.25">
      <c r="C260" s="164" t="s">
        <v>119</v>
      </c>
      <c r="D260" s="165"/>
      <c r="E260" s="165"/>
      <c r="F260" s="108"/>
    </row>
    <row r="261" spans="3:6" x14ac:dyDescent="0.25">
      <c r="C261" s="160"/>
      <c r="D261" s="161"/>
      <c r="E261" s="161"/>
      <c r="F261" s="102"/>
    </row>
    <row r="262" spans="3:6" x14ac:dyDescent="0.25">
      <c r="C262" s="162"/>
      <c r="D262" s="163"/>
      <c r="E262" s="163"/>
      <c r="F262" s="104"/>
    </row>
    <row r="263" spans="3:6" x14ac:dyDescent="0.25">
      <c r="C263" s="162"/>
      <c r="D263" s="163"/>
      <c r="E263" s="163"/>
      <c r="F263" s="104"/>
    </row>
    <row r="264" spans="3:6" x14ac:dyDescent="0.25">
      <c r="C264" s="162"/>
      <c r="D264" s="163"/>
      <c r="E264" s="163"/>
      <c r="F264" s="104"/>
    </row>
    <row r="265" spans="3:6" x14ac:dyDescent="0.25">
      <c r="C265" s="162"/>
      <c r="D265" s="163"/>
      <c r="E265" s="163"/>
      <c r="F265" s="104"/>
    </row>
    <row r="266" spans="3:6" x14ac:dyDescent="0.25">
      <c r="C266" s="162"/>
      <c r="D266" s="163"/>
      <c r="E266" s="163"/>
      <c r="F266" s="104"/>
    </row>
    <row r="267" spans="3:6" x14ac:dyDescent="0.25">
      <c r="C267" s="162"/>
      <c r="D267" s="163"/>
      <c r="E267" s="163"/>
      <c r="F267" s="104"/>
    </row>
    <row r="268" spans="3:6" x14ac:dyDescent="0.25">
      <c r="C268" s="270"/>
      <c r="D268" s="271"/>
      <c r="E268" s="271"/>
      <c r="F268" s="254"/>
    </row>
    <row r="269" spans="3:6" ht="15.75" x14ac:dyDescent="0.25">
      <c r="C269" s="130" t="s">
        <v>120</v>
      </c>
      <c r="D269" s="131"/>
      <c r="E269" s="131"/>
      <c r="F269" s="132"/>
    </row>
    <row r="270" spans="3:6" ht="46.5" customHeight="1" x14ac:dyDescent="0.25">
      <c r="C270" s="164" t="s">
        <v>121</v>
      </c>
      <c r="D270" s="243"/>
      <c r="E270" s="146"/>
      <c r="F270" s="147"/>
    </row>
    <row r="271" spans="3:6" x14ac:dyDescent="0.25">
      <c r="C271" s="40" t="s">
        <v>122</v>
      </c>
      <c r="D271" s="24"/>
      <c r="E271" s="148"/>
      <c r="F271" s="149"/>
    </row>
    <row r="272" spans="3:6" x14ac:dyDescent="0.25">
      <c r="C272" s="42" t="s">
        <v>123</v>
      </c>
      <c r="D272" s="30"/>
      <c r="E272" s="208"/>
      <c r="F272" s="209"/>
    </row>
    <row r="273" spans="3:6" ht="30" customHeight="1" x14ac:dyDescent="0.25">
      <c r="C273" s="164" t="s">
        <v>124</v>
      </c>
      <c r="D273" s="165"/>
      <c r="E273" s="165"/>
      <c r="F273" s="108"/>
    </row>
    <row r="274" spans="3:6" x14ac:dyDescent="0.25">
      <c r="C274" s="160"/>
      <c r="D274" s="161"/>
      <c r="E274" s="161"/>
      <c r="F274" s="102"/>
    </row>
    <row r="275" spans="3:6" x14ac:dyDescent="0.25">
      <c r="C275" s="162"/>
      <c r="D275" s="163"/>
      <c r="E275" s="163"/>
      <c r="F275" s="104"/>
    </row>
    <row r="276" spans="3:6" x14ac:dyDescent="0.25">
      <c r="C276" s="162"/>
      <c r="D276" s="163"/>
      <c r="E276" s="163"/>
      <c r="F276" s="104"/>
    </row>
    <row r="277" spans="3:6" x14ac:dyDescent="0.25">
      <c r="C277" s="162"/>
      <c r="D277" s="163"/>
      <c r="E277" s="163"/>
      <c r="F277" s="104"/>
    </row>
    <row r="278" spans="3:6" x14ac:dyDescent="0.25">
      <c r="C278" s="162"/>
      <c r="D278" s="163"/>
      <c r="E278" s="163"/>
      <c r="F278" s="104"/>
    </row>
    <row r="279" spans="3:6" x14ac:dyDescent="0.25">
      <c r="C279" s="162"/>
      <c r="D279" s="163"/>
      <c r="E279" s="163"/>
      <c r="F279" s="104"/>
    </row>
    <row r="280" spans="3:6" x14ac:dyDescent="0.25">
      <c r="C280" s="162"/>
      <c r="D280" s="163"/>
      <c r="E280" s="163"/>
      <c r="F280" s="104"/>
    </row>
    <row r="281" spans="3:6" x14ac:dyDescent="0.25">
      <c r="C281" s="162"/>
      <c r="D281" s="163"/>
      <c r="E281" s="163"/>
      <c r="F281" s="104"/>
    </row>
    <row r="282" spans="3:6" x14ac:dyDescent="0.25">
      <c r="C282" s="162"/>
      <c r="D282" s="163"/>
      <c r="E282" s="163"/>
      <c r="F282" s="104"/>
    </row>
    <row r="283" spans="3:6" x14ac:dyDescent="0.25">
      <c r="C283" s="162"/>
      <c r="D283" s="163"/>
      <c r="E283" s="163"/>
      <c r="F283" s="104"/>
    </row>
    <row r="284" spans="3:6" x14ac:dyDescent="0.25">
      <c r="C284" s="162"/>
      <c r="D284" s="163"/>
      <c r="E284" s="163"/>
      <c r="F284" s="104"/>
    </row>
    <row r="285" spans="3:6" x14ac:dyDescent="0.25">
      <c r="C285" s="162"/>
      <c r="D285" s="163"/>
      <c r="E285" s="163"/>
      <c r="F285" s="104"/>
    </row>
    <row r="286" spans="3:6" x14ac:dyDescent="0.25">
      <c r="C286" s="162"/>
      <c r="D286" s="163"/>
      <c r="E286" s="163"/>
      <c r="F286" s="104"/>
    </row>
    <row r="287" spans="3:6" x14ac:dyDescent="0.25">
      <c r="C287" s="162"/>
      <c r="D287" s="163"/>
      <c r="E287" s="163"/>
      <c r="F287" s="104"/>
    </row>
    <row r="288" spans="3:6" x14ac:dyDescent="0.25">
      <c r="C288" s="162"/>
      <c r="D288" s="163"/>
      <c r="E288" s="163"/>
      <c r="F288" s="104"/>
    </row>
    <row r="289" spans="3:6" x14ac:dyDescent="0.25">
      <c r="C289" s="162"/>
      <c r="D289" s="163"/>
      <c r="E289" s="163"/>
      <c r="F289" s="104"/>
    </row>
    <row r="290" spans="3:6" x14ac:dyDescent="0.25">
      <c r="C290" s="162"/>
      <c r="D290" s="163"/>
      <c r="E290" s="163"/>
      <c r="F290" s="104"/>
    </row>
    <row r="291" spans="3:6" x14ac:dyDescent="0.25">
      <c r="C291" s="162"/>
      <c r="D291" s="163"/>
      <c r="E291" s="163"/>
      <c r="F291" s="104"/>
    </row>
    <row r="292" spans="3:6" x14ac:dyDescent="0.25">
      <c r="C292" s="162"/>
      <c r="D292" s="163"/>
      <c r="E292" s="163"/>
      <c r="F292" s="104"/>
    </row>
    <row r="293" spans="3:6" x14ac:dyDescent="0.25">
      <c r="C293" s="270"/>
      <c r="D293" s="271"/>
      <c r="E293" s="271"/>
      <c r="F293" s="254"/>
    </row>
    <row r="294" spans="3:6" ht="34.5" customHeight="1" x14ac:dyDescent="0.25">
      <c r="C294" s="130" t="s">
        <v>43</v>
      </c>
      <c r="D294" s="131"/>
      <c r="E294" s="131"/>
      <c r="F294" s="132"/>
    </row>
    <row r="295" spans="3:6" ht="30" x14ac:dyDescent="0.25">
      <c r="C295" s="46" t="s">
        <v>125</v>
      </c>
      <c r="D295" s="24"/>
      <c r="E295" s="107" t="s">
        <v>126</v>
      </c>
      <c r="F295" s="108"/>
    </row>
    <row r="296" spans="3:6" x14ac:dyDescent="0.25">
      <c r="C296" s="40" t="s">
        <v>127</v>
      </c>
      <c r="D296" s="24"/>
      <c r="E296" s="299"/>
      <c r="F296" s="300"/>
    </row>
    <row r="297" spans="3:6" x14ac:dyDescent="0.25">
      <c r="C297" s="40" t="s">
        <v>44</v>
      </c>
      <c r="D297" s="14"/>
      <c r="E297" s="301"/>
      <c r="F297" s="302"/>
    </row>
    <row r="298" spans="3:6" x14ac:dyDescent="0.25">
      <c r="C298" s="40" t="s">
        <v>45</v>
      </c>
      <c r="D298" s="14"/>
      <c r="E298" s="301"/>
      <c r="F298" s="302"/>
    </row>
    <row r="299" spans="3:6" x14ac:dyDescent="0.25">
      <c r="C299" s="40" t="s">
        <v>128</v>
      </c>
      <c r="D299" s="17"/>
      <c r="E299" s="301"/>
      <c r="F299" s="302"/>
    </row>
    <row r="300" spans="3:6" ht="60" x14ac:dyDescent="0.25">
      <c r="C300" s="46" t="s">
        <v>129</v>
      </c>
      <c r="D300" s="24"/>
      <c r="E300" s="301"/>
      <c r="F300" s="302"/>
    </row>
    <row r="301" spans="3:6" x14ac:dyDescent="0.25">
      <c r="C301" s="109"/>
      <c r="D301" s="110"/>
      <c r="E301" s="301"/>
      <c r="F301" s="302"/>
    </row>
    <row r="302" spans="3:6" x14ac:dyDescent="0.25">
      <c r="C302" s="111"/>
      <c r="D302" s="112"/>
      <c r="E302" s="301"/>
      <c r="F302" s="302"/>
    </row>
    <row r="303" spans="3:6" x14ac:dyDescent="0.25">
      <c r="C303" s="111"/>
      <c r="D303" s="112"/>
      <c r="E303" s="301"/>
      <c r="F303" s="302"/>
    </row>
    <row r="304" spans="3:6" x14ac:dyDescent="0.25">
      <c r="C304" s="111"/>
      <c r="D304" s="112"/>
      <c r="E304" s="301"/>
      <c r="F304" s="302"/>
    </row>
    <row r="305" spans="3:6" x14ac:dyDescent="0.25">
      <c r="C305" s="111"/>
      <c r="D305" s="112"/>
      <c r="E305" s="301"/>
      <c r="F305" s="302"/>
    </row>
    <row r="306" spans="3:6" x14ac:dyDescent="0.25">
      <c r="C306" s="111"/>
      <c r="D306" s="112"/>
      <c r="E306" s="301"/>
      <c r="F306" s="302"/>
    </row>
    <row r="307" spans="3:6" x14ac:dyDescent="0.25">
      <c r="C307" s="111"/>
      <c r="D307" s="112"/>
      <c r="E307" s="301"/>
      <c r="F307" s="302"/>
    </row>
    <row r="308" spans="3:6" x14ac:dyDescent="0.25">
      <c r="C308" s="111"/>
      <c r="D308" s="112"/>
      <c r="E308" s="301"/>
      <c r="F308" s="302"/>
    </row>
    <row r="309" spans="3:6" x14ac:dyDescent="0.25">
      <c r="C309" s="111"/>
      <c r="D309" s="112"/>
      <c r="E309" s="301"/>
      <c r="F309" s="302"/>
    </row>
    <row r="310" spans="3:6" x14ac:dyDescent="0.25">
      <c r="C310" s="111"/>
      <c r="D310" s="112"/>
      <c r="E310" s="301"/>
      <c r="F310" s="302"/>
    </row>
    <row r="311" spans="3:6" x14ac:dyDescent="0.25">
      <c r="C311" s="111"/>
      <c r="D311" s="112"/>
      <c r="E311" s="301"/>
      <c r="F311" s="302"/>
    </row>
    <row r="312" spans="3:6" x14ac:dyDescent="0.25">
      <c r="C312" s="111"/>
      <c r="D312" s="112"/>
      <c r="E312" s="301"/>
      <c r="F312" s="302"/>
    </row>
    <row r="313" spans="3:6" x14ac:dyDescent="0.25">
      <c r="C313" s="111"/>
      <c r="D313" s="112"/>
      <c r="E313" s="301"/>
      <c r="F313" s="302"/>
    </row>
    <row r="314" spans="3:6" x14ac:dyDescent="0.25">
      <c r="C314" s="111"/>
      <c r="D314" s="112"/>
      <c r="E314" s="301"/>
      <c r="F314" s="302"/>
    </row>
    <row r="315" spans="3:6" x14ac:dyDescent="0.25">
      <c r="C315" s="111"/>
      <c r="D315" s="112"/>
      <c r="E315" s="301"/>
      <c r="F315" s="302"/>
    </row>
    <row r="316" spans="3:6" x14ac:dyDescent="0.25">
      <c r="C316" s="111"/>
      <c r="D316" s="112"/>
      <c r="E316" s="301"/>
      <c r="F316" s="302"/>
    </row>
    <row r="317" spans="3:6" x14ac:dyDescent="0.25">
      <c r="C317" s="111"/>
      <c r="D317" s="112"/>
      <c r="E317" s="301"/>
      <c r="F317" s="302"/>
    </row>
    <row r="318" spans="3:6" x14ac:dyDescent="0.25">
      <c r="C318" s="111"/>
      <c r="D318" s="112"/>
      <c r="E318" s="301"/>
      <c r="F318" s="302"/>
    </row>
    <row r="319" spans="3:6" x14ac:dyDescent="0.25">
      <c r="C319" s="111"/>
      <c r="D319" s="112"/>
      <c r="E319" s="301"/>
      <c r="F319" s="302"/>
    </row>
    <row r="320" spans="3:6" x14ac:dyDescent="0.25">
      <c r="C320" s="111"/>
      <c r="D320" s="112"/>
      <c r="E320" s="301"/>
      <c r="F320" s="302"/>
    </row>
    <row r="321" spans="3:6" x14ac:dyDescent="0.25">
      <c r="C321" s="111"/>
      <c r="D321" s="112"/>
      <c r="E321" s="301"/>
      <c r="F321" s="302"/>
    </row>
    <row r="322" spans="3:6" x14ac:dyDescent="0.25">
      <c r="C322" s="111"/>
      <c r="D322" s="112"/>
      <c r="E322" s="301"/>
      <c r="F322" s="302"/>
    </row>
    <row r="323" spans="3:6" x14ac:dyDescent="0.25">
      <c r="C323" s="113"/>
      <c r="D323" s="114"/>
      <c r="E323" s="303"/>
      <c r="F323" s="304"/>
    </row>
    <row r="324" spans="3:6" ht="48" customHeight="1" x14ac:dyDescent="0.25">
      <c r="C324" s="249" t="s">
        <v>130</v>
      </c>
      <c r="D324" s="131"/>
      <c r="E324" s="131"/>
      <c r="F324" s="250"/>
    </row>
    <row r="325" spans="3:6" ht="19.5" customHeight="1" x14ac:dyDescent="0.25">
      <c r="C325" s="305" t="s">
        <v>231</v>
      </c>
      <c r="D325" s="306"/>
      <c r="E325" s="306"/>
      <c r="F325" s="307"/>
    </row>
    <row r="326" spans="3:6" x14ac:dyDescent="0.25">
      <c r="C326" s="40" t="s">
        <v>132</v>
      </c>
      <c r="D326" s="8" t="s">
        <v>133</v>
      </c>
      <c r="E326" s="9" t="s">
        <v>134</v>
      </c>
      <c r="F326" s="47" t="s">
        <v>135</v>
      </c>
    </row>
    <row r="327" spans="3:6" x14ac:dyDescent="0.25">
      <c r="C327" s="48"/>
      <c r="D327" s="14"/>
      <c r="E327" s="33"/>
      <c r="F327" s="49"/>
    </row>
    <row r="328" spans="3:6" x14ac:dyDescent="0.25">
      <c r="C328" s="50"/>
      <c r="D328" s="14"/>
      <c r="E328" s="33"/>
      <c r="F328" s="51"/>
    </row>
    <row r="329" spans="3:6" x14ac:dyDescent="0.25">
      <c r="C329" s="48"/>
      <c r="D329" s="14"/>
      <c r="E329" s="33"/>
      <c r="F329" s="49"/>
    </row>
    <row r="330" spans="3:6" x14ac:dyDescent="0.25">
      <c r="C330" s="50"/>
      <c r="D330" s="14"/>
      <c r="E330" s="33"/>
      <c r="F330" s="51"/>
    </row>
    <row r="331" spans="3:6" x14ac:dyDescent="0.25">
      <c r="C331" s="48"/>
      <c r="D331" s="14"/>
      <c r="E331" s="33"/>
      <c r="F331" s="49"/>
    </row>
    <row r="332" spans="3:6" x14ac:dyDescent="0.25">
      <c r="C332" s="50"/>
      <c r="D332" s="14"/>
      <c r="E332" s="33"/>
      <c r="F332" s="51"/>
    </row>
    <row r="333" spans="3:6" x14ac:dyDescent="0.25">
      <c r="C333" s="48"/>
      <c r="D333" s="14"/>
      <c r="E333" s="33"/>
      <c r="F333" s="49"/>
    </row>
    <row r="334" spans="3:6" x14ac:dyDescent="0.25">
      <c r="C334" s="50"/>
      <c r="D334" s="14"/>
      <c r="E334" s="33"/>
      <c r="F334" s="51"/>
    </row>
    <row r="335" spans="3:6" x14ac:dyDescent="0.25">
      <c r="C335" s="48"/>
      <c r="D335" s="14"/>
      <c r="E335" s="33"/>
      <c r="F335" s="49"/>
    </row>
    <row r="336" spans="3:6" x14ac:dyDescent="0.25">
      <c r="C336" s="48"/>
      <c r="D336" s="14"/>
      <c r="E336" s="33"/>
      <c r="F336" s="51"/>
    </row>
    <row r="337" spans="3:6" ht="15.75" x14ac:dyDescent="0.25">
      <c r="C337" s="181" t="s">
        <v>136</v>
      </c>
      <c r="D337" s="285"/>
      <c r="E337" s="146"/>
      <c r="F337" s="147"/>
    </row>
    <row r="338" spans="3:6" x14ac:dyDescent="0.25">
      <c r="C338" s="52" t="s">
        <v>137</v>
      </c>
      <c r="D338" s="19">
        <f>SUMIFS($D$327:$D$336,$E$327:$E$336, "Secured")</f>
        <v>0</v>
      </c>
      <c r="E338" s="148"/>
      <c r="F338" s="149"/>
    </row>
    <row r="339" spans="3:6" x14ac:dyDescent="0.25">
      <c r="C339" s="52" t="s">
        <v>138</v>
      </c>
      <c r="D339" s="19">
        <f>SUMIFS($D$327:$D$336,$E$327:$E$336, "Anticipated")</f>
        <v>0</v>
      </c>
      <c r="E339" s="148"/>
      <c r="F339" s="149"/>
    </row>
    <row r="340" spans="3:6" x14ac:dyDescent="0.25">
      <c r="C340" s="52" t="s">
        <v>139</v>
      </c>
      <c r="D340" s="19">
        <f>SUMIFS($D$327:$D$336,$E$327:$E$336, "Proposed")</f>
        <v>0</v>
      </c>
      <c r="E340" s="148"/>
      <c r="F340" s="149"/>
    </row>
    <row r="341" spans="3:6" x14ac:dyDescent="0.25">
      <c r="C341" s="52" t="s">
        <v>232</v>
      </c>
      <c r="D341" s="19">
        <f>SUM(D338:D340)</f>
        <v>0</v>
      </c>
      <c r="E341" s="148"/>
      <c r="F341" s="149"/>
    </row>
    <row r="342" spans="3:6" x14ac:dyDescent="0.25">
      <c r="C342" s="52" t="s">
        <v>233</v>
      </c>
      <c r="D342" s="19">
        <f>D7</f>
        <v>0</v>
      </c>
      <c r="E342" s="148"/>
      <c r="F342" s="149"/>
    </row>
    <row r="343" spans="3:6" x14ac:dyDescent="0.25">
      <c r="C343" s="52" t="s">
        <v>142</v>
      </c>
      <c r="D343" s="96" t="str">
        <f>IFERROR(D341/D342,"-")</f>
        <v>-</v>
      </c>
      <c r="E343" s="148"/>
      <c r="F343" s="149"/>
    </row>
    <row r="344" spans="3:6" x14ac:dyDescent="0.25">
      <c r="C344" s="315" t="s">
        <v>143</v>
      </c>
      <c r="D344" s="316"/>
      <c r="E344" s="148"/>
      <c r="F344" s="149"/>
    </row>
    <row r="345" spans="3:6" x14ac:dyDescent="0.25">
      <c r="C345" s="317"/>
      <c r="D345" s="318"/>
      <c r="E345" s="308"/>
      <c r="F345" s="277"/>
    </row>
    <row r="346" spans="3:6" ht="15.75" x14ac:dyDescent="0.25">
      <c r="C346" s="130" t="s">
        <v>144</v>
      </c>
      <c r="D346" s="131"/>
      <c r="E346" s="131"/>
      <c r="F346" s="132"/>
    </row>
    <row r="347" spans="3:6" ht="15.75" x14ac:dyDescent="0.25">
      <c r="C347" s="181" t="s">
        <v>145</v>
      </c>
      <c r="D347" s="285"/>
      <c r="E347" s="146"/>
      <c r="F347" s="147"/>
    </row>
    <row r="348" spans="3:6" x14ac:dyDescent="0.25">
      <c r="C348" s="40" t="s">
        <v>146</v>
      </c>
      <c r="D348" s="12">
        <f>D7</f>
        <v>0</v>
      </c>
      <c r="E348" s="148"/>
      <c r="F348" s="149"/>
    </row>
    <row r="349" spans="3:6" x14ac:dyDescent="0.25">
      <c r="C349" s="42" t="s">
        <v>147</v>
      </c>
      <c r="D349" s="12">
        <f>D341</f>
        <v>0</v>
      </c>
      <c r="E349" s="148"/>
      <c r="F349" s="149"/>
    </row>
    <row r="350" spans="3:6" ht="15.75" x14ac:dyDescent="0.25">
      <c r="C350" s="43" t="s">
        <v>148</v>
      </c>
      <c r="D350" s="4"/>
      <c r="E350" s="148"/>
      <c r="F350" s="149"/>
    </row>
    <row r="351" spans="3:6" x14ac:dyDescent="0.25">
      <c r="C351" s="44" t="s">
        <v>149</v>
      </c>
      <c r="D351" s="24"/>
      <c r="E351" s="148"/>
      <c r="F351" s="149"/>
    </row>
    <row r="352" spans="3:6" x14ac:dyDescent="0.25">
      <c r="C352" s="45" t="s">
        <v>150</v>
      </c>
      <c r="D352" s="24"/>
      <c r="E352" s="148"/>
      <c r="F352" s="149"/>
    </row>
    <row r="353" spans="3:6" x14ac:dyDescent="0.25">
      <c r="C353" s="40" t="s">
        <v>151</v>
      </c>
      <c r="D353" s="16"/>
      <c r="E353" s="148"/>
      <c r="F353" s="149"/>
    </row>
    <row r="354" spans="3:6" x14ac:dyDescent="0.25">
      <c r="C354" s="42" t="s">
        <v>152</v>
      </c>
      <c r="D354" s="11">
        <f>D353*DollarsPerKWH_Residential</f>
        <v>0</v>
      </c>
      <c r="E354" s="148"/>
      <c r="F354" s="149"/>
    </row>
    <row r="355" spans="3:6" x14ac:dyDescent="0.25">
      <c r="C355" s="40" t="s">
        <v>153</v>
      </c>
      <c r="D355" s="16"/>
      <c r="E355" s="148"/>
      <c r="F355" s="149"/>
    </row>
    <row r="356" spans="3:6" x14ac:dyDescent="0.25">
      <c r="C356" s="42" t="s">
        <v>154</v>
      </c>
      <c r="D356" s="11">
        <f>D355*DollarsPerTherm_Gas</f>
        <v>0</v>
      </c>
      <c r="E356" s="148"/>
      <c r="F356" s="149"/>
    </row>
    <row r="357" spans="3:6" x14ac:dyDescent="0.25">
      <c r="C357" s="91" t="s">
        <v>155</v>
      </c>
      <c r="D357" s="16"/>
      <c r="E357" s="148"/>
      <c r="F357" s="149"/>
    </row>
    <row r="358" spans="3:6" x14ac:dyDescent="0.25">
      <c r="C358" s="92" t="s">
        <v>156</v>
      </c>
      <c r="D358" s="11">
        <f>D357*DollarsPerGallon_Propane</f>
        <v>0</v>
      </c>
      <c r="E358" s="148"/>
      <c r="F358" s="149"/>
    </row>
    <row r="359" spans="3:6" x14ac:dyDescent="0.25">
      <c r="C359" s="91" t="s">
        <v>157</v>
      </c>
      <c r="D359" s="16"/>
      <c r="E359" s="148"/>
      <c r="F359" s="149"/>
    </row>
    <row r="360" spans="3:6" x14ac:dyDescent="0.25">
      <c r="C360" s="92" t="s">
        <v>158</v>
      </c>
      <c r="D360" s="11">
        <f>D359*DollarsPerGallon_Oil</f>
        <v>0</v>
      </c>
      <c r="E360" s="148"/>
      <c r="F360" s="149"/>
    </row>
    <row r="361" spans="3:6" ht="15.75" x14ac:dyDescent="0.25">
      <c r="C361" s="43" t="s">
        <v>159</v>
      </c>
      <c r="D361" s="4"/>
      <c r="E361" s="148"/>
      <c r="F361" s="149"/>
    </row>
    <row r="362" spans="3:6" x14ac:dyDescent="0.25">
      <c r="C362" s="40" t="s">
        <v>160</v>
      </c>
      <c r="D362" s="12">
        <f>D354+D356+D358+D360</f>
        <v>0</v>
      </c>
      <c r="E362" s="148"/>
      <c r="F362" s="149"/>
    </row>
    <row r="363" spans="3:6" x14ac:dyDescent="0.25">
      <c r="C363" s="40" t="s">
        <v>161</v>
      </c>
      <c r="D363" s="93" t="str">
        <f>IFERROR(D7/D362,"-")</f>
        <v>-</v>
      </c>
      <c r="E363" s="208"/>
      <c r="F363" s="209"/>
    </row>
    <row r="364" spans="3:6" ht="32.25" customHeight="1" x14ac:dyDescent="0.25">
      <c r="C364" s="164" t="s">
        <v>162</v>
      </c>
      <c r="D364" s="165"/>
      <c r="E364" s="165"/>
      <c r="F364" s="108"/>
    </row>
    <row r="365" spans="3:6" x14ac:dyDescent="0.25">
      <c r="C365" s="160"/>
      <c r="D365" s="161"/>
      <c r="E365" s="161"/>
      <c r="F365" s="102"/>
    </row>
    <row r="366" spans="3:6" x14ac:dyDescent="0.25">
      <c r="C366" s="162"/>
      <c r="D366" s="163"/>
      <c r="E366" s="163"/>
      <c r="F366" s="104"/>
    </row>
    <row r="367" spans="3:6" x14ac:dyDescent="0.25">
      <c r="C367" s="162"/>
      <c r="D367" s="163"/>
      <c r="E367" s="163"/>
      <c r="F367" s="104"/>
    </row>
    <row r="368" spans="3:6" x14ac:dyDescent="0.25">
      <c r="C368" s="162"/>
      <c r="D368" s="163"/>
      <c r="E368" s="163"/>
      <c r="F368" s="104"/>
    </row>
    <row r="369" spans="3:6" x14ac:dyDescent="0.25">
      <c r="C369" s="162"/>
      <c r="D369" s="163"/>
      <c r="E369" s="163"/>
      <c r="F369" s="104"/>
    </row>
    <row r="370" spans="3:6" x14ac:dyDescent="0.25">
      <c r="C370" s="162"/>
      <c r="D370" s="163"/>
      <c r="E370" s="163"/>
      <c r="F370" s="104"/>
    </row>
    <row r="371" spans="3:6" x14ac:dyDescent="0.25">
      <c r="C371" s="162"/>
      <c r="D371" s="163"/>
      <c r="E371" s="163"/>
      <c r="F371" s="104"/>
    </row>
    <row r="372" spans="3:6" x14ac:dyDescent="0.25">
      <c r="C372" s="162"/>
      <c r="D372" s="163"/>
      <c r="E372" s="163"/>
      <c r="F372" s="104"/>
    </row>
    <row r="373" spans="3:6" x14ac:dyDescent="0.25">
      <c r="C373" s="162"/>
      <c r="D373" s="163"/>
      <c r="E373" s="163"/>
      <c r="F373" s="104"/>
    </row>
    <row r="374" spans="3:6" x14ac:dyDescent="0.25">
      <c r="C374" s="162"/>
      <c r="D374" s="163"/>
      <c r="E374" s="163"/>
      <c r="F374" s="104"/>
    </row>
    <row r="375" spans="3:6" x14ac:dyDescent="0.25">
      <c r="C375" s="162"/>
      <c r="D375" s="163"/>
      <c r="E375" s="163"/>
      <c r="F375" s="104"/>
    </row>
    <row r="376" spans="3:6" x14ac:dyDescent="0.25">
      <c r="C376" s="162"/>
      <c r="D376" s="163"/>
      <c r="E376" s="163"/>
      <c r="F376" s="104"/>
    </row>
    <row r="377" spans="3:6" x14ac:dyDescent="0.25">
      <c r="C377" s="162"/>
      <c r="D377" s="163"/>
      <c r="E377" s="163"/>
      <c r="F377" s="104"/>
    </row>
    <row r="378" spans="3:6" x14ac:dyDescent="0.25">
      <c r="C378" s="162"/>
      <c r="D378" s="163"/>
      <c r="E378" s="163"/>
      <c r="F378" s="104"/>
    </row>
    <row r="379" spans="3:6" x14ac:dyDescent="0.25">
      <c r="C379" s="162"/>
      <c r="D379" s="163"/>
      <c r="E379" s="163"/>
      <c r="F379" s="104"/>
    </row>
    <row r="380" spans="3:6" x14ac:dyDescent="0.25">
      <c r="C380" s="162"/>
      <c r="D380" s="163"/>
      <c r="E380" s="163"/>
      <c r="F380" s="104"/>
    </row>
    <row r="381" spans="3:6" x14ac:dyDescent="0.25">
      <c r="C381" s="162"/>
      <c r="D381" s="163"/>
      <c r="E381" s="163"/>
      <c r="F381" s="104"/>
    </row>
    <row r="382" spans="3:6" x14ac:dyDescent="0.25">
      <c r="C382" s="162"/>
      <c r="D382" s="163"/>
      <c r="E382" s="163"/>
      <c r="F382" s="104"/>
    </row>
    <row r="383" spans="3:6" x14ac:dyDescent="0.25">
      <c r="C383" s="162"/>
      <c r="D383" s="163"/>
      <c r="E383" s="163"/>
      <c r="F383" s="104"/>
    </row>
    <row r="384" spans="3:6" x14ac:dyDescent="0.25">
      <c r="C384" s="162"/>
      <c r="D384" s="163"/>
      <c r="E384" s="163"/>
      <c r="F384" s="104"/>
    </row>
    <row r="385" spans="1:6" x14ac:dyDescent="0.25">
      <c r="C385" s="162"/>
      <c r="D385" s="163"/>
      <c r="E385" s="163"/>
      <c r="F385" s="104"/>
    </row>
    <row r="386" spans="1:6" x14ac:dyDescent="0.25">
      <c r="C386" s="162"/>
      <c r="D386" s="163"/>
      <c r="E386" s="163"/>
      <c r="F386" s="104"/>
    </row>
    <row r="387" spans="1:6" x14ac:dyDescent="0.25">
      <c r="C387" s="270"/>
      <c r="D387" s="271"/>
      <c r="E387" s="271"/>
      <c r="F387" s="254"/>
    </row>
    <row r="388" spans="1:6" ht="15.75" x14ac:dyDescent="0.25">
      <c r="C388" s="288" t="s">
        <v>163</v>
      </c>
      <c r="D388" s="289"/>
      <c r="E388" s="289"/>
      <c r="F388" s="290"/>
    </row>
    <row r="389" spans="1:6" ht="15.75" x14ac:dyDescent="0.25">
      <c r="C389" s="181" t="s">
        <v>164</v>
      </c>
      <c r="D389" s="285"/>
      <c r="E389" s="291"/>
      <c r="F389" s="292"/>
    </row>
    <row r="390" spans="1:6" x14ac:dyDescent="0.25">
      <c r="C390" s="40" t="s">
        <v>165</v>
      </c>
      <c r="D390" s="94">
        <f>D353*kgCO2ePerKWH</f>
        <v>0</v>
      </c>
      <c r="E390" s="291"/>
      <c r="F390" s="292"/>
    </row>
    <row r="391" spans="1:6" x14ac:dyDescent="0.25">
      <c r="C391" s="40" t="s">
        <v>166</v>
      </c>
      <c r="D391" s="94">
        <f>D355*kgCO2ePerTherm_Gas</f>
        <v>0</v>
      </c>
      <c r="E391" s="291"/>
      <c r="F391" s="292"/>
    </row>
    <row r="392" spans="1:6" x14ac:dyDescent="0.25">
      <c r="C392" s="40" t="s">
        <v>167</v>
      </c>
      <c r="D392" s="94">
        <f>D357*kgCO2ePerGallon_Propane</f>
        <v>0</v>
      </c>
      <c r="E392" s="291"/>
      <c r="F392" s="292"/>
    </row>
    <row r="393" spans="1:6" x14ac:dyDescent="0.25">
      <c r="C393" s="40" t="s">
        <v>168</v>
      </c>
      <c r="D393" s="94">
        <f>D359*kgCO2ePerGallon_Oil</f>
        <v>0</v>
      </c>
      <c r="E393" s="291"/>
      <c r="F393" s="292"/>
    </row>
    <row r="394" spans="1:6" x14ac:dyDescent="0.25">
      <c r="C394" s="55" t="s">
        <v>169</v>
      </c>
      <c r="D394" s="95" t="str">
        <f>IF($D$7=0, "-",SUM(D390:D393)/$D$7)</f>
        <v>-</v>
      </c>
      <c r="E394" s="291"/>
      <c r="F394" s="292"/>
    </row>
    <row r="395" spans="1:6" ht="15.75" x14ac:dyDescent="0.25">
      <c r="A395" s="7"/>
      <c r="B395" t="s">
        <v>170</v>
      </c>
      <c r="C395" s="288" t="s">
        <v>171</v>
      </c>
      <c r="D395" s="289"/>
      <c r="E395" s="289"/>
      <c r="F395" s="290"/>
    </row>
    <row r="396" spans="1:6" x14ac:dyDescent="0.25">
      <c r="A396" s="7"/>
      <c r="B396" t="s">
        <v>170</v>
      </c>
      <c r="C396" s="296" t="s">
        <v>172</v>
      </c>
      <c r="D396" s="297"/>
      <c r="E396" s="297"/>
      <c r="F396" s="298"/>
    </row>
    <row r="397" spans="1:6" x14ac:dyDescent="0.25">
      <c r="A397" s="7"/>
      <c r="B397" t="s">
        <v>170</v>
      </c>
      <c r="C397" s="296"/>
      <c r="D397" s="297"/>
      <c r="E397" s="297"/>
      <c r="F397" s="298"/>
    </row>
    <row r="398" spans="1:6" x14ac:dyDescent="0.25">
      <c r="A398" s="7"/>
      <c r="B398" t="s">
        <v>170</v>
      </c>
      <c r="C398" s="296"/>
      <c r="D398" s="297"/>
      <c r="E398" s="297"/>
      <c r="F398" s="298"/>
    </row>
    <row r="399" spans="1:6" x14ac:dyDescent="0.25">
      <c r="A399" s="2"/>
      <c r="B399" t="s">
        <v>170</v>
      </c>
      <c r="C399" s="296"/>
      <c r="D399" s="297"/>
      <c r="E399" s="297"/>
      <c r="F399" s="298"/>
    </row>
    <row r="400" spans="1:6" x14ac:dyDescent="0.25">
      <c r="A400" s="2"/>
      <c r="B400" t="s">
        <v>170</v>
      </c>
      <c r="C400" s="190" t="s">
        <v>173</v>
      </c>
      <c r="D400" s="191"/>
      <c r="E400" s="191"/>
      <c r="F400" s="192"/>
    </row>
    <row r="401" spans="1:6" x14ac:dyDescent="0.25">
      <c r="A401" s="2"/>
      <c r="B401" t="s">
        <v>170</v>
      </c>
      <c r="C401" s="190"/>
      <c r="D401" s="191"/>
      <c r="E401" s="191"/>
      <c r="F401" s="192"/>
    </row>
    <row r="402" spans="1:6" x14ac:dyDescent="0.25">
      <c r="A402" s="2"/>
      <c r="B402" t="s">
        <v>170</v>
      </c>
      <c r="C402" s="190"/>
      <c r="D402" s="191"/>
      <c r="E402" s="191"/>
      <c r="F402" s="192"/>
    </row>
    <row r="403" spans="1:6" x14ac:dyDescent="0.25">
      <c r="A403" s="2"/>
      <c r="B403" t="s">
        <v>170</v>
      </c>
      <c r="C403" s="190"/>
      <c r="D403" s="191"/>
      <c r="E403" s="191"/>
      <c r="F403" s="192"/>
    </row>
    <row r="404" spans="1:6" x14ac:dyDescent="0.25">
      <c r="A404" s="3"/>
      <c r="B404" t="s">
        <v>170</v>
      </c>
      <c r="C404" s="190"/>
      <c r="D404" s="191"/>
      <c r="E404" s="191"/>
      <c r="F404" s="192"/>
    </row>
    <row r="405" spans="1:6" x14ac:dyDescent="0.25">
      <c r="A405" s="3"/>
      <c r="B405" t="s">
        <v>170</v>
      </c>
      <c r="C405" s="190" t="s">
        <v>174</v>
      </c>
      <c r="D405" s="191"/>
      <c r="E405" s="191"/>
      <c r="F405" s="192"/>
    </row>
    <row r="406" spans="1:6" x14ac:dyDescent="0.25">
      <c r="A406" s="3"/>
      <c r="B406" t="s">
        <v>170</v>
      </c>
      <c r="C406" s="190"/>
      <c r="D406" s="191"/>
      <c r="E406" s="191"/>
      <c r="F406" s="192"/>
    </row>
    <row r="407" spans="1:6" x14ac:dyDescent="0.25">
      <c r="A407" s="3"/>
      <c r="B407" t="s">
        <v>170</v>
      </c>
      <c r="C407" s="190"/>
      <c r="D407" s="191"/>
      <c r="E407" s="191"/>
      <c r="F407" s="192"/>
    </row>
    <row r="408" spans="1:6" x14ac:dyDescent="0.25">
      <c r="A408" s="3"/>
      <c r="B408" t="s">
        <v>170</v>
      </c>
      <c r="C408" s="190"/>
      <c r="D408" s="191"/>
      <c r="E408" s="191"/>
      <c r="F408" s="192"/>
    </row>
    <row r="409" spans="1:6" x14ac:dyDescent="0.25">
      <c r="A409" s="2"/>
      <c r="B409" t="s">
        <v>170</v>
      </c>
      <c r="C409" s="190" t="s">
        <v>62</v>
      </c>
      <c r="D409" s="191"/>
      <c r="E409" s="191"/>
      <c r="F409" s="192"/>
    </row>
    <row r="410" spans="1:6" x14ac:dyDescent="0.25">
      <c r="A410" s="2"/>
      <c r="B410" t="s">
        <v>170</v>
      </c>
      <c r="C410" s="293" t="s">
        <v>63</v>
      </c>
      <c r="D410" s="294"/>
      <c r="E410" s="294"/>
      <c r="F410" s="295"/>
    </row>
    <row r="411" spans="1:6" ht="15.75" customHeight="1" x14ac:dyDescent="0.25">
      <c r="C411" s="264" t="s">
        <v>175</v>
      </c>
      <c r="D411" s="265"/>
      <c r="E411" s="265"/>
      <c r="F411" s="266"/>
    </row>
    <row r="412" spans="1:6" ht="63" x14ac:dyDescent="0.25">
      <c r="C412" s="36" t="s">
        <v>176</v>
      </c>
      <c r="D412" s="35" t="s">
        <v>177</v>
      </c>
      <c r="E412" s="35" t="s">
        <v>178</v>
      </c>
      <c r="F412" s="37" t="s">
        <v>179</v>
      </c>
    </row>
    <row r="413" spans="1:6" ht="18.75" customHeight="1" x14ac:dyDescent="0.25">
      <c r="C413" s="267" t="s">
        <v>180</v>
      </c>
      <c r="D413" s="268"/>
      <c r="E413" s="268"/>
      <c r="F413" s="269"/>
    </row>
    <row r="414" spans="1:6" ht="45" x14ac:dyDescent="0.25">
      <c r="C414" s="85" t="s">
        <v>181</v>
      </c>
      <c r="D414" s="88"/>
      <c r="E414" s="86" t="s">
        <v>182</v>
      </c>
      <c r="F414" s="38">
        <f>D414*4050</f>
        <v>0</v>
      </c>
    </row>
    <row r="415" spans="1:6" x14ac:dyDescent="0.25">
      <c r="C415" s="267" t="s">
        <v>183</v>
      </c>
      <c r="D415" s="268"/>
      <c r="E415" s="268"/>
      <c r="F415" s="269"/>
    </row>
    <row r="416" spans="1:6" ht="30" x14ac:dyDescent="0.25">
      <c r="C416" s="85" t="s">
        <v>184</v>
      </c>
      <c r="D416" s="88"/>
      <c r="E416" s="86" t="s">
        <v>185</v>
      </c>
      <c r="F416" s="38">
        <f>D416*1170</f>
        <v>0</v>
      </c>
    </row>
    <row r="417" spans="3:6" ht="30" x14ac:dyDescent="0.25">
      <c r="C417" s="85" t="s">
        <v>186</v>
      </c>
      <c r="D417" s="88"/>
      <c r="E417" s="86" t="s">
        <v>187</v>
      </c>
      <c r="F417" s="38">
        <f>D417*425</f>
        <v>0</v>
      </c>
    </row>
    <row r="418" spans="3:6" x14ac:dyDescent="0.25">
      <c r="C418" s="267" t="s">
        <v>188</v>
      </c>
      <c r="D418" s="268"/>
      <c r="E418" s="268"/>
      <c r="F418" s="269"/>
    </row>
    <row r="419" spans="3:6" ht="30" x14ac:dyDescent="0.25">
      <c r="C419" s="85" t="s">
        <v>189</v>
      </c>
      <c r="D419" s="89"/>
      <c r="E419" s="87" t="s">
        <v>190</v>
      </c>
      <c r="F419" s="38">
        <f>D419*160</f>
        <v>0</v>
      </c>
    </row>
    <row r="420" spans="3:6" ht="30" x14ac:dyDescent="0.25">
      <c r="C420" s="85" t="s">
        <v>191</v>
      </c>
      <c r="D420" s="90"/>
      <c r="E420" s="87" t="s">
        <v>192</v>
      </c>
      <c r="F420" s="38">
        <f>D420*100</f>
        <v>0</v>
      </c>
    </row>
    <row r="421" spans="3:6" ht="30" x14ac:dyDescent="0.25">
      <c r="C421" s="85" t="s">
        <v>193</v>
      </c>
      <c r="D421" s="90"/>
      <c r="E421" s="87" t="s">
        <v>194</v>
      </c>
      <c r="F421" s="38">
        <f>D421*40</f>
        <v>0</v>
      </c>
    </row>
    <row r="422" spans="3:6" ht="30" x14ac:dyDescent="0.25">
      <c r="C422" s="85" t="s">
        <v>195</v>
      </c>
      <c r="D422" s="90"/>
      <c r="E422" s="87" t="s">
        <v>196</v>
      </c>
      <c r="F422" s="38">
        <f>D422*45</f>
        <v>0</v>
      </c>
    </row>
    <row r="423" spans="3:6" x14ac:dyDescent="0.25">
      <c r="C423" s="267" t="s">
        <v>197</v>
      </c>
      <c r="D423" s="268"/>
      <c r="E423" s="268"/>
      <c r="F423" s="269"/>
    </row>
    <row r="424" spans="3:6" x14ac:dyDescent="0.25">
      <c r="C424" s="272" t="s">
        <v>198</v>
      </c>
      <c r="D424" s="273"/>
      <c r="E424" s="273"/>
      <c r="F424" s="274"/>
    </row>
    <row r="425" spans="3:6" ht="65.25" customHeight="1" x14ac:dyDescent="0.25">
      <c r="C425" s="246" t="s">
        <v>199</v>
      </c>
      <c r="D425" s="247"/>
      <c r="E425" s="247"/>
      <c r="F425" s="248"/>
    </row>
  </sheetData>
  <sheetProtection algorithmName="SHA-512" hashValue="2/PvCMvYyremS9d7jB17UArHh1vRb2sbYeU5x5BK3OxiZ2u0Xmk+ESu28woW1e85dai/ZwAId8rPjrH3M9Kpgw==" saltValue="Uw8UOpdU7mN9UrHA3s6ulQ==" spinCount="100000" sheet="1" objects="1" scenarios="1" formatRows="0"/>
  <protectedRanges>
    <protectedRange sqref="D7:D15 D10:E10 C24 C124 E152 D153:D157" name="Range1"/>
    <protectedRange sqref="D271:D272 C176 C274 C261 D174 D189 C191 C230 D247:D248 C250" name="Range2"/>
    <protectedRange sqref="D295:D300 E296 C327:F336 D414 D416:D417 D419:D422" name="Range3"/>
    <protectedRange sqref="D359 C365 D357 D351:D352 D355" name="Range3_1"/>
    <protectedRange sqref="D353" name="Range3_2"/>
  </protectedRanges>
  <mergeCells count="76">
    <mergeCell ref="C388:F388"/>
    <mergeCell ref="C389:D389"/>
    <mergeCell ref="E389:F394"/>
    <mergeCell ref="C346:F346"/>
    <mergeCell ref="C347:D347"/>
    <mergeCell ref="E347:F363"/>
    <mergeCell ref="C364:F364"/>
    <mergeCell ref="C365:F387"/>
    <mergeCell ref="C2:F2"/>
    <mergeCell ref="C3:F3"/>
    <mergeCell ref="C4:F4"/>
    <mergeCell ref="C5:F5"/>
    <mergeCell ref="C6:D6"/>
    <mergeCell ref="E6:F7"/>
    <mergeCell ref="C8:F8"/>
    <mergeCell ref="E9:F9"/>
    <mergeCell ref="E10:F20"/>
    <mergeCell ref="C20:D20"/>
    <mergeCell ref="C9:D9"/>
    <mergeCell ref="C16:D17"/>
    <mergeCell ref="C18:D19"/>
    <mergeCell ref="C173:F173"/>
    <mergeCell ref="E174:F174"/>
    <mergeCell ref="C175:F175"/>
    <mergeCell ref="C176:F187"/>
    <mergeCell ref="C21:F21"/>
    <mergeCell ref="C22:F22"/>
    <mergeCell ref="C23:F23"/>
    <mergeCell ref="C24:F122"/>
    <mergeCell ref="C123:F123"/>
    <mergeCell ref="C124:F149"/>
    <mergeCell ref="C150:F150"/>
    <mergeCell ref="C151:D151"/>
    <mergeCell ref="E151:F151"/>
    <mergeCell ref="E152:F172"/>
    <mergeCell ref="C158:D162"/>
    <mergeCell ref="C163:D172"/>
    <mergeCell ref="C261:F268"/>
    <mergeCell ref="C188:F188"/>
    <mergeCell ref="E189:F189"/>
    <mergeCell ref="C190:F190"/>
    <mergeCell ref="C191:F228"/>
    <mergeCell ref="C229:F229"/>
    <mergeCell ref="C230:F245"/>
    <mergeCell ref="C246:D246"/>
    <mergeCell ref="C249:F249"/>
    <mergeCell ref="C250:F259"/>
    <mergeCell ref="C260:F260"/>
    <mergeCell ref="E246:F246"/>
    <mergeCell ref="C337:D337"/>
    <mergeCell ref="E337:F345"/>
    <mergeCell ref="C344:D345"/>
    <mergeCell ref="C269:F269"/>
    <mergeCell ref="C270:D270"/>
    <mergeCell ref="E270:F272"/>
    <mergeCell ref="C273:F273"/>
    <mergeCell ref="C274:F293"/>
    <mergeCell ref="C294:F294"/>
    <mergeCell ref="E295:F295"/>
    <mergeCell ref="E296:F323"/>
    <mergeCell ref="C301:D323"/>
    <mergeCell ref="C324:F324"/>
    <mergeCell ref="C325:F325"/>
    <mergeCell ref="C411:F411"/>
    <mergeCell ref="C395:F395"/>
    <mergeCell ref="C396:F399"/>
    <mergeCell ref="C400:F404"/>
    <mergeCell ref="C405:F408"/>
    <mergeCell ref="C409:F409"/>
    <mergeCell ref="C410:F410"/>
    <mergeCell ref="C425:F425"/>
    <mergeCell ref="C413:F413"/>
    <mergeCell ref="C415:F415"/>
    <mergeCell ref="C418:F418"/>
    <mergeCell ref="C423:F423"/>
    <mergeCell ref="C424:F424"/>
  </mergeCells>
  <dataValidations count="6">
    <dataValidation allowBlank="1" showInputMessage="1" showErrorMessage="1" sqref="C21:F21 D353:D354" xr:uid="{7E49D5A8-0143-4E7A-B0FD-EBFA44768D82}"/>
    <dataValidation type="list" allowBlank="1" showInputMessage="1" showErrorMessage="1" sqref="D189 D247:D248 D271:D272 D295:D296 D300 D10:D15 D351:D352" xr:uid="{0769059E-8A0C-4146-90A7-D76D4094238B}">
      <formula1>YesNo</formula1>
    </dataValidation>
    <dataValidation operator="greaterThanOrEqual" allowBlank="1" showInputMessage="1" showErrorMessage="1" sqref="C327:D336 F326:F336" xr:uid="{C21CCE7B-40E2-48FF-AC85-6A241062416A}"/>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326" xr:uid="{1130E0F4-B828-4025-B2C8-293AA675CD66}"/>
    <dataValidation type="list" allowBlank="1" showInputMessage="1" showErrorMessage="1" sqref="F326" xr:uid="{31054159-3E86-49DB-8A3C-F127554A595E}">
      <formula1>Lever_Status</formula1>
    </dataValidation>
    <dataValidation type="list" operator="greaterThanOrEqual" allowBlank="1" showInputMessage="1" showErrorMessage="1" sqref="E327:E336" xr:uid="{4570FBC9-A565-42E4-81A7-9D5063C392D6}">
      <formula1>LeveragedStatus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4825F-AD04-42A8-AC39-3B81D74F5028}">
  <sheetPr>
    <tabColor rgb="FF92D050"/>
  </sheetPr>
  <dimension ref="A2:F425"/>
  <sheetViews>
    <sheetView workbookViewId="0">
      <selection activeCell="D7" sqref="D7"/>
    </sheetView>
  </sheetViews>
  <sheetFormatPr defaultRowHeight="15" x14ac:dyDescent="0.25"/>
  <cols>
    <col min="2" max="2" width="0" hidden="1" customWidth="1"/>
    <col min="3" max="3" width="50.5703125" customWidth="1"/>
    <col min="4" max="4" width="24.42578125" customWidth="1"/>
    <col min="5" max="6" width="65" customWidth="1"/>
  </cols>
  <sheetData>
    <row r="2" spans="3:6" x14ac:dyDescent="0.25">
      <c r="C2" s="231" t="s">
        <v>0</v>
      </c>
      <c r="D2" s="232"/>
      <c r="E2" s="232"/>
      <c r="F2" s="233"/>
    </row>
    <row r="3" spans="3:6" x14ac:dyDescent="0.25">
      <c r="C3" s="234" t="s">
        <v>1</v>
      </c>
      <c r="D3" s="235"/>
      <c r="E3" s="235"/>
      <c r="F3" s="236"/>
    </row>
    <row r="4" spans="3:6" x14ac:dyDescent="0.25">
      <c r="C4" s="237" t="s">
        <v>2</v>
      </c>
      <c r="D4" s="238"/>
      <c r="E4" s="238"/>
      <c r="F4" s="239"/>
    </row>
    <row r="5" spans="3:6" ht="15.75" x14ac:dyDescent="0.25">
      <c r="C5" s="127" t="s">
        <v>34</v>
      </c>
      <c r="D5" s="128"/>
      <c r="E5" s="128"/>
      <c r="F5" s="129"/>
    </row>
    <row r="6" spans="3:6" ht="15.75" x14ac:dyDescent="0.25">
      <c r="C6" s="275" t="s">
        <v>87</v>
      </c>
      <c r="D6" s="151"/>
      <c r="E6" s="152"/>
      <c r="F6" s="147"/>
    </row>
    <row r="7" spans="3:6" x14ac:dyDescent="0.25">
      <c r="C7" s="42" t="s">
        <v>40</v>
      </c>
      <c r="D7" s="71"/>
      <c r="E7" s="153"/>
      <c r="F7" s="149"/>
    </row>
    <row r="8" spans="3:6" ht="35.25" customHeight="1" x14ac:dyDescent="0.25">
      <c r="C8" s="321" t="s">
        <v>89</v>
      </c>
      <c r="D8" s="128"/>
      <c r="E8" s="128"/>
      <c r="F8" s="129"/>
    </row>
    <row r="9" spans="3:6" ht="30.75" customHeight="1" x14ac:dyDescent="0.25">
      <c r="C9" s="39" t="s">
        <v>234</v>
      </c>
      <c r="D9" s="34"/>
      <c r="E9" s="107" t="s">
        <v>91</v>
      </c>
      <c r="F9" s="108"/>
    </row>
    <row r="10" spans="3:6" x14ac:dyDescent="0.25">
      <c r="C10" s="40" t="s">
        <v>235</v>
      </c>
      <c r="D10" s="24"/>
      <c r="E10" s="101"/>
      <c r="F10" s="102"/>
    </row>
    <row r="11" spans="3:6" x14ac:dyDescent="0.25">
      <c r="C11" s="52" t="s">
        <v>236</v>
      </c>
      <c r="D11" s="24"/>
      <c r="E11" s="103"/>
      <c r="F11" s="104"/>
    </row>
    <row r="12" spans="3:6" x14ac:dyDescent="0.25">
      <c r="C12" s="52" t="s">
        <v>237</v>
      </c>
      <c r="D12" s="24"/>
      <c r="E12" s="103"/>
      <c r="F12" s="104"/>
    </row>
    <row r="13" spans="3:6" x14ac:dyDescent="0.25">
      <c r="C13" s="52" t="s">
        <v>238</v>
      </c>
      <c r="D13" s="24"/>
      <c r="E13" s="103"/>
      <c r="F13" s="104"/>
    </row>
    <row r="14" spans="3:6" x14ac:dyDescent="0.25">
      <c r="C14" s="57" t="s">
        <v>239</v>
      </c>
      <c r="D14" s="58"/>
      <c r="E14" s="103"/>
      <c r="F14" s="104"/>
    </row>
    <row r="15" spans="3:6" x14ac:dyDescent="0.25">
      <c r="C15" s="338"/>
      <c r="D15" s="339"/>
      <c r="E15" s="103"/>
      <c r="F15" s="104"/>
    </row>
    <row r="16" spans="3:6" x14ac:dyDescent="0.25">
      <c r="C16" s="111"/>
      <c r="D16" s="149"/>
      <c r="E16" s="103"/>
      <c r="F16" s="104"/>
    </row>
    <row r="17" spans="3:6" x14ac:dyDescent="0.25">
      <c r="C17" s="111"/>
      <c r="D17" s="149"/>
      <c r="E17" s="103"/>
      <c r="F17" s="104"/>
    </row>
    <row r="18" spans="3:6" x14ac:dyDescent="0.25">
      <c r="C18" s="111"/>
      <c r="D18" s="149"/>
      <c r="E18" s="103"/>
      <c r="F18" s="104"/>
    </row>
    <row r="19" spans="3:6" x14ac:dyDescent="0.25">
      <c r="C19" s="111"/>
      <c r="D19" s="149"/>
      <c r="E19" s="103"/>
      <c r="F19" s="104"/>
    </row>
    <row r="20" spans="3:6" x14ac:dyDescent="0.25">
      <c r="C20" s="259"/>
      <c r="D20" s="277"/>
      <c r="E20" s="253"/>
      <c r="F20" s="254"/>
    </row>
    <row r="21" spans="3:6" ht="18" x14ac:dyDescent="0.25">
      <c r="C21" s="278" t="s">
        <v>93</v>
      </c>
      <c r="D21" s="279"/>
      <c r="E21" s="279"/>
      <c r="F21" s="280"/>
    </row>
    <row r="22" spans="3:6" ht="26.25" x14ac:dyDescent="0.25">
      <c r="C22" s="281" t="s">
        <v>94</v>
      </c>
      <c r="D22" s="282"/>
      <c r="E22" s="282"/>
      <c r="F22" s="283"/>
    </row>
    <row r="23" spans="3:6" ht="48" customHeight="1" x14ac:dyDescent="0.25">
      <c r="C23" s="178" t="s">
        <v>95</v>
      </c>
      <c r="D23" s="165"/>
      <c r="E23" s="165"/>
      <c r="F23" s="108"/>
    </row>
    <row r="24" spans="3:6" x14ac:dyDescent="0.25">
      <c r="C24" s="160"/>
      <c r="D24" s="161"/>
      <c r="E24" s="161"/>
      <c r="F24" s="102"/>
    </row>
    <row r="25" spans="3:6" x14ac:dyDescent="0.25">
      <c r="C25" s="162"/>
      <c r="D25" s="163"/>
      <c r="E25" s="163"/>
      <c r="F25" s="104"/>
    </row>
    <row r="26" spans="3:6" x14ac:dyDescent="0.25">
      <c r="C26" s="162"/>
      <c r="D26" s="163"/>
      <c r="E26" s="163"/>
      <c r="F26" s="104"/>
    </row>
    <row r="27" spans="3:6" x14ac:dyDescent="0.25">
      <c r="C27" s="162"/>
      <c r="D27" s="163"/>
      <c r="E27" s="163"/>
      <c r="F27" s="104"/>
    </row>
    <row r="28" spans="3:6" x14ac:dyDescent="0.25">
      <c r="C28" s="162"/>
      <c r="D28" s="163"/>
      <c r="E28" s="163"/>
      <c r="F28" s="104"/>
    </row>
    <row r="29" spans="3:6" x14ac:dyDescent="0.25">
      <c r="C29" s="162"/>
      <c r="D29" s="163"/>
      <c r="E29" s="163"/>
      <c r="F29" s="104"/>
    </row>
    <row r="30" spans="3:6" x14ac:dyDescent="0.25">
      <c r="C30" s="162"/>
      <c r="D30" s="163"/>
      <c r="E30" s="163"/>
      <c r="F30" s="104"/>
    </row>
    <row r="31" spans="3:6" x14ac:dyDescent="0.25">
      <c r="C31" s="162"/>
      <c r="D31" s="163"/>
      <c r="E31" s="163"/>
      <c r="F31" s="104"/>
    </row>
    <row r="32" spans="3:6" x14ac:dyDescent="0.25">
      <c r="C32" s="162"/>
      <c r="D32" s="163"/>
      <c r="E32" s="163"/>
      <c r="F32" s="104"/>
    </row>
    <row r="33" spans="3:6" x14ac:dyDescent="0.25">
      <c r="C33" s="162"/>
      <c r="D33" s="163"/>
      <c r="E33" s="163"/>
      <c r="F33" s="104"/>
    </row>
    <row r="34" spans="3:6" x14ac:dyDescent="0.25">
      <c r="C34" s="162"/>
      <c r="D34" s="163"/>
      <c r="E34" s="163"/>
      <c r="F34" s="104"/>
    </row>
    <row r="35" spans="3:6" x14ac:dyDescent="0.25">
      <c r="C35" s="162"/>
      <c r="D35" s="163"/>
      <c r="E35" s="163"/>
      <c r="F35" s="104"/>
    </row>
    <row r="36" spans="3:6" x14ac:dyDescent="0.25">
      <c r="C36" s="162"/>
      <c r="D36" s="163"/>
      <c r="E36" s="163"/>
      <c r="F36" s="104"/>
    </row>
    <row r="37" spans="3:6" x14ac:dyDescent="0.25">
      <c r="C37" s="162"/>
      <c r="D37" s="163"/>
      <c r="E37" s="163"/>
      <c r="F37" s="104"/>
    </row>
    <row r="38" spans="3:6" x14ac:dyDescent="0.25">
      <c r="C38" s="162"/>
      <c r="D38" s="163"/>
      <c r="E38" s="163"/>
      <c r="F38" s="104"/>
    </row>
    <row r="39" spans="3:6" x14ac:dyDescent="0.25">
      <c r="C39" s="162"/>
      <c r="D39" s="163"/>
      <c r="E39" s="163"/>
      <c r="F39" s="104"/>
    </row>
    <row r="40" spans="3:6" x14ac:dyDescent="0.25">
      <c r="C40" s="162"/>
      <c r="D40" s="163"/>
      <c r="E40" s="163"/>
      <c r="F40" s="104"/>
    </row>
    <row r="41" spans="3:6" x14ac:dyDescent="0.25">
      <c r="C41" s="162"/>
      <c r="D41" s="163"/>
      <c r="E41" s="163"/>
      <c r="F41" s="104"/>
    </row>
    <row r="42" spans="3:6" x14ac:dyDescent="0.25">
      <c r="C42" s="162"/>
      <c r="D42" s="163"/>
      <c r="E42" s="163"/>
      <c r="F42" s="104"/>
    </row>
    <row r="43" spans="3:6" x14ac:dyDescent="0.25">
      <c r="C43" s="162"/>
      <c r="D43" s="163"/>
      <c r="E43" s="163"/>
      <c r="F43" s="104"/>
    </row>
    <row r="44" spans="3:6" x14ac:dyDescent="0.25">
      <c r="C44" s="162"/>
      <c r="D44" s="163"/>
      <c r="E44" s="163"/>
      <c r="F44" s="104"/>
    </row>
    <row r="45" spans="3:6" x14ac:dyDescent="0.25">
      <c r="C45" s="162"/>
      <c r="D45" s="163"/>
      <c r="E45" s="163"/>
      <c r="F45" s="104"/>
    </row>
    <row r="46" spans="3:6" x14ac:dyDescent="0.25">
      <c r="C46" s="162"/>
      <c r="D46" s="163"/>
      <c r="E46" s="163"/>
      <c r="F46" s="104"/>
    </row>
    <row r="47" spans="3:6" x14ac:dyDescent="0.25">
      <c r="C47" s="162"/>
      <c r="D47" s="163"/>
      <c r="E47" s="163"/>
      <c r="F47" s="104"/>
    </row>
    <row r="48" spans="3:6" x14ac:dyDescent="0.25">
      <c r="C48" s="162"/>
      <c r="D48" s="163"/>
      <c r="E48" s="163"/>
      <c r="F48" s="104"/>
    </row>
    <row r="49" spans="3:6" x14ac:dyDescent="0.25">
      <c r="C49" s="162"/>
      <c r="D49" s="163"/>
      <c r="E49" s="163"/>
      <c r="F49" s="104"/>
    </row>
    <row r="50" spans="3:6" x14ac:dyDescent="0.25">
      <c r="C50" s="162"/>
      <c r="D50" s="163"/>
      <c r="E50" s="163"/>
      <c r="F50" s="104"/>
    </row>
    <row r="51" spans="3:6" x14ac:dyDescent="0.25">
      <c r="C51" s="162"/>
      <c r="D51" s="163"/>
      <c r="E51" s="163"/>
      <c r="F51" s="104"/>
    </row>
    <row r="52" spans="3:6" x14ac:dyDescent="0.25">
      <c r="C52" s="162"/>
      <c r="D52" s="163"/>
      <c r="E52" s="163"/>
      <c r="F52" s="104"/>
    </row>
    <row r="53" spans="3:6" x14ac:dyDescent="0.25">
      <c r="C53" s="162"/>
      <c r="D53" s="163"/>
      <c r="E53" s="163"/>
      <c r="F53" s="104"/>
    </row>
    <row r="54" spans="3:6" x14ac:dyDescent="0.25">
      <c r="C54" s="162"/>
      <c r="D54" s="163"/>
      <c r="E54" s="163"/>
      <c r="F54" s="104"/>
    </row>
    <row r="55" spans="3:6" x14ac:dyDescent="0.25">
      <c r="C55" s="162"/>
      <c r="D55" s="163"/>
      <c r="E55" s="163"/>
      <c r="F55" s="104"/>
    </row>
    <row r="56" spans="3:6" x14ac:dyDescent="0.25">
      <c r="C56" s="162"/>
      <c r="D56" s="163"/>
      <c r="E56" s="163"/>
      <c r="F56" s="104"/>
    </row>
    <row r="57" spans="3:6" x14ac:dyDescent="0.25">
      <c r="C57" s="162"/>
      <c r="D57" s="163"/>
      <c r="E57" s="163"/>
      <c r="F57" s="104"/>
    </row>
    <row r="58" spans="3:6" x14ac:dyDescent="0.25">
      <c r="C58" s="162"/>
      <c r="D58" s="163"/>
      <c r="E58" s="163"/>
      <c r="F58" s="104"/>
    </row>
    <row r="59" spans="3:6" x14ac:dyDescent="0.25">
      <c r="C59" s="162"/>
      <c r="D59" s="163"/>
      <c r="E59" s="163"/>
      <c r="F59" s="104"/>
    </row>
    <row r="60" spans="3:6" x14ac:dyDescent="0.25">
      <c r="C60" s="162"/>
      <c r="D60" s="163"/>
      <c r="E60" s="163"/>
      <c r="F60" s="104"/>
    </row>
    <row r="61" spans="3:6" x14ac:dyDescent="0.25">
      <c r="C61" s="162"/>
      <c r="D61" s="163"/>
      <c r="E61" s="163"/>
      <c r="F61" s="104"/>
    </row>
    <row r="62" spans="3:6" x14ac:dyDescent="0.25">
      <c r="C62" s="162"/>
      <c r="D62" s="163"/>
      <c r="E62" s="163"/>
      <c r="F62" s="104"/>
    </row>
    <row r="63" spans="3:6" x14ac:dyDescent="0.25">
      <c r="C63" s="162"/>
      <c r="D63" s="163"/>
      <c r="E63" s="163"/>
      <c r="F63" s="104"/>
    </row>
    <row r="64" spans="3:6" x14ac:dyDescent="0.25">
      <c r="C64" s="162"/>
      <c r="D64" s="163"/>
      <c r="E64" s="163"/>
      <c r="F64" s="104"/>
    </row>
    <row r="65" spans="3:6" x14ac:dyDescent="0.25">
      <c r="C65" s="162"/>
      <c r="D65" s="163"/>
      <c r="E65" s="163"/>
      <c r="F65" s="104"/>
    </row>
    <row r="66" spans="3:6" x14ac:dyDescent="0.25">
      <c r="C66" s="162"/>
      <c r="D66" s="163"/>
      <c r="E66" s="163"/>
      <c r="F66" s="104"/>
    </row>
    <row r="67" spans="3:6" x14ac:dyDescent="0.25">
      <c r="C67" s="162"/>
      <c r="D67" s="163"/>
      <c r="E67" s="163"/>
      <c r="F67" s="104"/>
    </row>
    <row r="68" spans="3:6" x14ac:dyDescent="0.25">
      <c r="C68" s="162"/>
      <c r="D68" s="163"/>
      <c r="E68" s="163"/>
      <c r="F68" s="104"/>
    </row>
    <row r="69" spans="3:6" x14ac:dyDescent="0.25">
      <c r="C69" s="162"/>
      <c r="D69" s="163"/>
      <c r="E69" s="163"/>
      <c r="F69" s="104"/>
    </row>
    <row r="70" spans="3:6" x14ac:dyDescent="0.25">
      <c r="C70" s="162"/>
      <c r="D70" s="163"/>
      <c r="E70" s="163"/>
      <c r="F70" s="104"/>
    </row>
    <row r="71" spans="3:6" x14ac:dyDescent="0.25">
      <c r="C71" s="162"/>
      <c r="D71" s="163"/>
      <c r="E71" s="163"/>
      <c r="F71" s="104"/>
    </row>
    <row r="72" spans="3:6" x14ac:dyDescent="0.25">
      <c r="C72" s="162"/>
      <c r="D72" s="163"/>
      <c r="E72" s="163"/>
      <c r="F72" s="104"/>
    </row>
    <row r="73" spans="3:6" x14ac:dyDescent="0.25">
      <c r="C73" s="162"/>
      <c r="D73" s="163"/>
      <c r="E73" s="163"/>
      <c r="F73" s="104"/>
    </row>
    <row r="74" spans="3:6" x14ac:dyDescent="0.25">
      <c r="C74" s="162"/>
      <c r="D74" s="163"/>
      <c r="E74" s="163"/>
      <c r="F74" s="104"/>
    </row>
    <row r="75" spans="3:6" x14ac:dyDescent="0.25">
      <c r="C75" s="162"/>
      <c r="D75" s="163"/>
      <c r="E75" s="163"/>
      <c r="F75" s="104"/>
    </row>
    <row r="76" spans="3:6" x14ac:dyDescent="0.25">
      <c r="C76" s="162"/>
      <c r="D76" s="163"/>
      <c r="E76" s="163"/>
      <c r="F76" s="104"/>
    </row>
    <row r="77" spans="3:6" x14ac:dyDescent="0.25">
      <c r="C77" s="162"/>
      <c r="D77" s="163"/>
      <c r="E77" s="163"/>
      <c r="F77" s="104"/>
    </row>
    <row r="78" spans="3:6" x14ac:dyDescent="0.25">
      <c r="C78" s="162"/>
      <c r="D78" s="163"/>
      <c r="E78" s="163"/>
      <c r="F78" s="104"/>
    </row>
    <row r="79" spans="3:6" x14ac:dyDescent="0.25">
      <c r="C79" s="162"/>
      <c r="D79" s="163"/>
      <c r="E79" s="163"/>
      <c r="F79" s="104"/>
    </row>
    <row r="80" spans="3:6" x14ac:dyDescent="0.25">
      <c r="C80" s="162"/>
      <c r="D80" s="163"/>
      <c r="E80" s="163"/>
      <c r="F80" s="104"/>
    </row>
    <row r="81" spans="3:6" x14ac:dyDescent="0.25">
      <c r="C81" s="162"/>
      <c r="D81" s="163"/>
      <c r="E81" s="163"/>
      <c r="F81" s="104"/>
    </row>
    <row r="82" spans="3:6" x14ac:dyDescent="0.25">
      <c r="C82" s="162"/>
      <c r="D82" s="163"/>
      <c r="E82" s="163"/>
      <c r="F82" s="104"/>
    </row>
    <row r="83" spans="3:6" x14ac:dyDescent="0.25">
      <c r="C83" s="162"/>
      <c r="D83" s="163"/>
      <c r="E83" s="163"/>
      <c r="F83" s="104"/>
    </row>
    <row r="84" spans="3:6" x14ac:dyDescent="0.25">
      <c r="C84" s="162"/>
      <c r="D84" s="163"/>
      <c r="E84" s="163"/>
      <c r="F84" s="104"/>
    </row>
    <row r="85" spans="3:6" x14ac:dyDescent="0.25">
      <c r="C85" s="162"/>
      <c r="D85" s="163"/>
      <c r="E85" s="163"/>
      <c r="F85" s="104"/>
    </row>
    <row r="86" spans="3:6" x14ac:dyDescent="0.25">
      <c r="C86" s="162"/>
      <c r="D86" s="163"/>
      <c r="E86" s="163"/>
      <c r="F86" s="104"/>
    </row>
    <row r="87" spans="3:6" x14ac:dyDescent="0.25">
      <c r="C87" s="162"/>
      <c r="D87" s="163"/>
      <c r="E87" s="163"/>
      <c r="F87" s="104"/>
    </row>
    <row r="88" spans="3:6" x14ac:dyDescent="0.25">
      <c r="C88" s="162"/>
      <c r="D88" s="163"/>
      <c r="E88" s="163"/>
      <c r="F88" s="104"/>
    </row>
    <row r="89" spans="3:6" x14ac:dyDescent="0.25">
      <c r="C89" s="162"/>
      <c r="D89" s="163"/>
      <c r="E89" s="163"/>
      <c r="F89" s="104"/>
    </row>
    <row r="90" spans="3:6" x14ac:dyDescent="0.25">
      <c r="C90" s="162"/>
      <c r="D90" s="163"/>
      <c r="E90" s="163"/>
      <c r="F90" s="104"/>
    </row>
    <row r="91" spans="3:6" x14ac:dyDescent="0.25">
      <c r="C91" s="162"/>
      <c r="D91" s="163"/>
      <c r="E91" s="163"/>
      <c r="F91" s="104"/>
    </row>
    <row r="92" spans="3:6" x14ac:dyDescent="0.25">
      <c r="C92" s="162"/>
      <c r="D92" s="163"/>
      <c r="E92" s="163"/>
      <c r="F92" s="104"/>
    </row>
    <row r="93" spans="3:6" x14ac:dyDescent="0.25">
      <c r="C93" s="162"/>
      <c r="D93" s="163"/>
      <c r="E93" s="163"/>
      <c r="F93" s="104"/>
    </row>
    <row r="94" spans="3:6" x14ac:dyDescent="0.25">
      <c r="C94" s="162"/>
      <c r="D94" s="163"/>
      <c r="E94" s="163"/>
      <c r="F94" s="104"/>
    </row>
    <row r="95" spans="3:6" x14ac:dyDescent="0.25">
      <c r="C95" s="162"/>
      <c r="D95" s="163"/>
      <c r="E95" s="163"/>
      <c r="F95" s="104"/>
    </row>
    <row r="96" spans="3:6" x14ac:dyDescent="0.25">
      <c r="C96" s="162"/>
      <c r="D96" s="163"/>
      <c r="E96" s="163"/>
      <c r="F96" s="104"/>
    </row>
    <row r="97" spans="3:6" x14ac:dyDescent="0.25">
      <c r="C97" s="162"/>
      <c r="D97" s="163"/>
      <c r="E97" s="163"/>
      <c r="F97" s="104"/>
    </row>
    <row r="98" spans="3:6" x14ac:dyDescent="0.25">
      <c r="C98" s="162"/>
      <c r="D98" s="163"/>
      <c r="E98" s="163"/>
      <c r="F98" s="104"/>
    </row>
    <row r="99" spans="3:6" x14ac:dyDescent="0.25">
      <c r="C99" s="162"/>
      <c r="D99" s="163"/>
      <c r="E99" s="163"/>
      <c r="F99" s="104"/>
    </row>
    <row r="100" spans="3:6" x14ac:dyDescent="0.25">
      <c r="C100" s="162"/>
      <c r="D100" s="163"/>
      <c r="E100" s="163"/>
      <c r="F100" s="104"/>
    </row>
    <row r="101" spans="3:6" x14ac:dyDescent="0.25">
      <c r="C101" s="162"/>
      <c r="D101" s="163"/>
      <c r="E101" s="163"/>
      <c r="F101" s="104"/>
    </row>
    <row r="102" spans="3:6" x14ac:dyDescent="0.25">
      <c r="C102" s="162"/>
      <c r="D102" s="163"/>
      <c r="E102" s="163"/>
      <c r="F102" s="104"/>
    </row>
    <row r="103" spans="3:6" x14ac:dyDescent="0.25">
      <c r="C103" s="162"/>
      <c r="D103" s="163"/>
      <c r="E103" s="163"/>
      <c r="F103" s="104"/>
    </row>
    <row r="104" spans="3:6" x14ac:dyDescent="0.25">
      <c r="C104" s="162"/>
      <c r="D104" s="163"/>
      <c r="E104" s="163"/>
      <c r="F104" s="104"/>
    </row>
    <row r="105" spans="3:6" x14ac:dyDescent="0.25">
      <c r="C105" s="162"/>
      <c r="D105" s="163"/>
      <c r="E105" s="163"/>
      <c r="F105" s="104"/>
    </row>
    <row r="106" spans="3:6" x14ac:dyDescent="0.25">
      <c r="C106" s="162"/>
      <c r="D106" s="163"/>
      <c r="E106" s="163"/>
      <c r="F106" s="104"/>
    </row>
    <row r="107" spans="3:6" x14ac:dyDescent="0.25">
      <c r="C107" s="162"/>
      <c r="D107" s="163"/>
      <c r="E107" s="163"/>
      <c r="F107" s="104"/>
    </row>
    <row r="108" spans="3:6" x14ac:dyDescent="0.25">
      <c r="C108" s="162"/>
      <c r="D108" s="163"/>
      <c r="E108" s="163"/>
      <c r="F108" s="104"/>
    </row>
    <row r="109" spans="3:6" x14ac:dyDescent="0.25">
      <c r="C109" s="162"/>
      <c r="D109" s="163"/>
      <c r="E109" s="163"/>
      <c r="F109" s="104"/>
    </row>
    <row r="110" spans="3:6" x14ac:dyDescent="0.25">
      <c r="C110" s="162"/>
      <c r="D110" s="163"/>
      <c r="E110" s="163"/>
      <c r="F110" s="104"/>
    </row>
    <row r="111" spans="3:6" x14ac:dyDescent="0.25">
      <c r="C111" s="162"/>
      <c r="D111" s="163"/>
      <c r="E111" s="163"/>
      <c r="F111" s="104"/>
    </row>
    <row r="112" spans="3:6" x14ac:dyDescent="0.25">
      <c r="C112" s="162"/>
      <c r="D112" s="163"/>
      <c r="E112" s="163"/>
      <c r="F112" s="104"/>
    </row>
    <row r="113" spans="3:6" x14ac:dyDescent="0.25">
      <c r="C113" s="162"/>
      <c r="D113" s="163"/>
      <c r="E113" s="163"/>
      <c r="F113" s="104"/>
    </row>
    <row r="114" spans="3:6" x14ac:dyDescent="0.25">
      <c r="C114" s="162"/>
      <c r="D114" s="163"/>
      <c r="E114" s="163"/>
      <c r="F114" s="104"/>
    </row>
    <row r="115" spans="3:6" x14ac:dyDescent="0.25">
      <c r="C115" s="162"/>
      <c r="D115" s="163"/>
      <c r="E115" s="163"/>
      <c r="F115" s="104"/>
    </row>
    <row r="116" spans="3:6" x14ac:dyDescent="0.25">
      <c r="C116" s="162"/>
      <c r="D116" s="163"/>
      <c r="E116" s="163"/>
      <c r="F116" s="104"/>
    </row>
    <row r="117" spans="3:6" x14ac:dyDescent="0.25">
      <c r="C117" s="162"/>
      <c r="D117" s="163"/>
      <c r="E117" s="163"/>
      <c r="F117" s="104"/>
    </row>
    <row r="118" spans="3:6" x14ac:dyDescent="0.25">
      <c r="C118" s="162"/>
      <c r="D118" s="163"/>
      <c r="E118" s="163"/>
      <c r="F118" s="104"/>
    </row>
    <row r="119" spans="3:6" x14ac:dyDescent="0.25">
      <c r="C119" s="162"/>
      <c r="D119" s="163"/>
      <c r="E119" s="163"/>
      <c r="F119" s="104"/>
    </row>
    <row r="120" spans="3:6" x14ac:dyDescent="0.25">
      <c r="C120" s="162"/>
      <c r="D120" s="163"/>
      <c r="E120" s="163"/>
      <c r="F120" s="104"/>
    </row>
    <row r="121" spans="3:6" x14ac:dyDescent="0.25">
      <c r="C121" s="162"/>
      <c r="D121" s="163"/>
      <c r="E121" s="163"/>
      <c r="F121" s="104"/>
    </row>
    <row r="122" spans="3:6" x14ac:dyDescent="0.25">
      <c r="C122" s="179"/>
      <c r="D122" s="180"/>
      <c r="E122" s="180"/>
      <c r="F122" s="106"/>
    </row>
    <row r="123" spans="3:6" ht="65.25" customHeight="1" x14ac:dyDescent="0.25">
      <c r="C123" s="178" t="s">
        <v>96</v>
      </c>
      <c r="D123" s="165"/>
      <c r="E123" s="165"/>
      <c r="F123" s="108"/>
    </row>
    <row r="124" spans="3:6" x14ac:dyDescent="0.25">
      <c r="C124" s="160"/>
      <c r="D124" s="161"/>
      <c r="E124" s="161"/>
      <c r="F124" s="102"/>
    </row>
    <row r="125" spans="3:6" x14ac:dyDescent="0.25">
      <c r="C125" s="162"/>
      <c r="D125" s="163"/>
      <c r="E125" s="163"/>
      <c r="F125" s="104"/>
    </row>
    <row r="126" spans="3:6" x14ac:dyDescent="0.25">
      <c r="C126" s="162"/>
      <c r="D126" s="163"/>
      <c r="E126" s="163"/>
      <c r="F126" s="104"/>
    </row>
    <row r="127" spans="3:6" x14ac:dyDescent="0.25">
      <c r="C127" s="162"/>
      <c r="D127" s="163"/>
      <c r="E127" s="163"/>
      <c r="F127" s="104"/>
    </row>
    <row r="128" spans="3:6" x14ac:dyDescent="0.25">
      <c r="C128" s="162"/>
      <c r="D128" s="163"/>
      <c r="E128" s="163"/>
      <c r="F128" s="104"/>
    </row>
    <row r="129" spans="3:6" x14ac:dyDescent="0.25">
      <c r="C129" s="162"/>
      <c r="D129" s="163"/>
      <c r="E129" s="163"/>
      <c r="F129" s="104"/>
    </row>
    <row r="130" spans="3:6" x14ac:dyDescent="0.25">
      <c r="C130" s="162"/>
      <c r="D130" s="163"/>
      <c r="E130" s="163"/>
      <c r="F130" s="104"/>
    </row>
    <row r="131" spans="3:6" x14ac:dyDescent="0.25">
      <c r="C131" s="162"/>
      <c r="D131" s="163"/>
      <c r="E131" s="163"/>
      <c r="F131" s="104"/>
    </row>
    <row r="132" spans="3:6" x14ac:dyDescent="0.25">
      <c r="C132" s="162"/>
      <c r="D132" s="163"/>
      <c r="E132" s="163"/>
      <c r="F132" s="104"/>
    </row>
    <row r="133" spans="3:6" x14ac:dyDescent="0.25">
      <c r="C133" s="162"/>
      <c r="D133" s="163"/>
      <c r="E133" s="163"/>
      <c r="F133" s="104"/>
    </row>
    <row r="134" spans="3:6" x14ac:dyDescent="0.25">
      <c r="C134" s="162"/>
      <c r="D134" s="163"/>
      <c r="E134" s="163"/>
      <c r="F134" s="104"/>
    </row>
    <row r="135" spans="3:6" x14ac:dyDescent="0.25">
      <c r="C135" s="162"/>
      <c r="D135" s="163"/>
      <c r="E135" s="163"/>
      <c r="F135" s="104"/>
    </row>
    <row r="136" spans="3:6" x14ac:dyDescent="0.25">
      <c r="C136" s="162"/>
      <c r="D136" s="163"/>
      <c r="E136" s="163"/>
      <c r="F136" s="104"/>
    </row>
    <row r="137" spans="3:6" x14ac:dyDescent="0.25">
      <c r="C137" s="162"/>
      <c r="D137" s="163"/>
      <c r="E137" s="163"/>
      <c r="F137" s="104"/>
    </row>
    <row r="138" spans="3:6" x14ac:dyDescent="0.25">
      <c r="C138" s="162"/>
      <c r="D138" s="163"/>
      <c r="E138" s="163"/>
      <c r="F138" s="104"/>
    </row>
    <row r="139" spans="3:6" x14ac:dyDescent="0.25">
      <c r="C139" s="162"/>
      <c r="D139" s="163"/>
      <c r="E139" s="163"/>
      <c r="F139" s="104"/>
    </row>
    <row r="140" spans="3:6" x14ac:dyDescent="0.25">
      <c r="C140" s="162"/>
      <c r="D140" s="163"/>
      <c r="E140" s="163"/>
      <c r="F140" s="104"/>
    </row>
    <row r="141" spans="3:6" x14ac:dyDescent="0.25">
      <c r="C141" s="162"/>
      <c r="D141" s="163"/>
      <c r="E141" s="163"/>
      <c r="F141" s="104"/>
    </row>
    <row r="142" spans="3:6" x14ac:dyDescent="0.25">
      <c r="C142" s="162"/>
      <c r="D142" s="163"/>
      <c r="E142" s="163"/>
      <c r="F142" s="104"/>
    </row>
    <row r="143" spans="3:6" x14ac:dyDescent="0.25">
      <c r="C143" s="162"/>
      <c r="D143" s="163"/>
      <c r="E143" s="163"/>
      <c r="F143" s="104"/>
    </row>
    <row r="144" spans="3:6" x14ac:dyDescent="0.25">
      <c r="C144" s="162"/>
      <c r="D144" s="163"/>
      <c r="E144" s="163"/>
      <c r="F144" s="104"/>
    </row>
    <row r="145" spans="3:6" x14ac:dyDescent="0.25">
      <c r="C145" s="162"/>
      <c r="D145" s="163"/>
      <c r="E145" s="163"/>
      <c r="F145" s="104"/>
    </row>
    <row r="146" spans="3:6" x14ac:dyDescent="0.25">
      <c r="C146" s="162"/>
      <c r="D146" s="163"/>
      <c r="E146" s="163"/>
      <c r="F146" s="104"/>
    </row>
    <row r="147" spans="3:6" x14ac:dyDescent="0.25">
      <c r="C147" s="162"/>
      <c r="D147" s="163"/>
      <c r="E147" s="163"/>
      <c r="F147" s="104"/>
    </row>
    <row r="148" spans="3:6" x14ac:dyDescent="0.25">
      <c r="C148" s="162"/>
      <c r="D148" s="163"/>
      <c r="E148" s="163"/>
      <c r="F148" s="104"/>
    </row>
    <row r="149" spans="3:6" x14ac:dyDescent="0.25">
      <c r="C149" s="179"/>
      <c r="D149" s="180"/>
      <c r="E149" s="180"/>
      <c r="F149" s="106"/>
    </row>
    <row r="150" spans="3:6" ht="15.75" x14ac:dyDescent="0.25">
      <c r="C150" s="127" t="s">
        <v>97</v>
      </c>
      <c r="D150" s="128"/>
      <c r="E150" s="128"/>
      <c r="F150" s="129"/>
    </row>
    <row r="151" spans="3:6" ht="33" customHeight="1" x14ac:dyDescent="0.25">
      <c r="C151" s="286" t="s">
        <v>98</v>
      </c>
      <c r="D151" s="287"/>
      <c r="E151" s="107" t="s">
        <v>99</v>
      </c>
      <c r="F151" s="108"/>
    </row>
    <row r="152" spans="3:6" x14ac:dyDescent="0.25">
      <c r="C152" s="55" t="s">
        <v>100</v>
      </c>
      <c r="D152" s="56" t="s">
        <v>101</v>
      </c>
      <c r="E152" s="251"/>
      <c r="F152" s="252"/>
    </row>
    <row r="153" spans="3:6" x14ac:dyDescent="0.25">
      <c r="C153" s="59" t="s">
        <v>102</v>
      </c>
      <c r="D153" s="60"/>
      <c r="E153" s="103"/>
      <c r="F153" s="104"/>
    </row>
    <row r="154" spans="3:6" x14ac:dyDescent="0.25">
      <c r="C154" s="52" t="s">
        <v>103</v>
      </c>
      <c r="D154" s="60"/>
      <c r="E154" s="103"/>
      <c r="F154" s="104"/>
    </row>
    <row r="155" spans="3:6" x14ac:dyDescent="0.25">
      <c r="C155" s="52" t="s">
        <v>104</v>
      </c>
      <c r="D155" s="60"/>
      <c r="E155" s="103"/>
      <c r="F155" s="104"/>
    </row>
    <row r="156" spans="3:6" x14ac:dyDescent="0.25">
      <c r="C156" s="52" t="s">
        <v>105</v>
      </c>
      <c r="D156" s="60"/>
      <c r="E156" s="103"/>
      <c r="F156" s="104"/>
    </row>
    <row r="157" spans="3:6" x14ac:dyDescent="0.25">
      <c r="C157" s="52" t="s">
        <v>106</v>
      </c>
      <c r="D157" s="60"/>
      <c r="E157" s="103"/>
      <c r="F157" s="104"/>
    </row>
    <row r="158" spans="3:6" ht="15" customHeight="1" x14ac:dyDescent="0.25">
      <c r="C158" s="255" t="s">
        <v>107</v>
      </c>
      <c r="D158" s="256"/>
      <c r="E158" s="103"/>
      <c r="F158" s="104"/>
    </row>
    <row r="159" spans="3:6" x14ac:dyDescent="0.25">
      <c r="C159" s="257"/>
      <c r="D159" s="258"/>
      <c r="E159" s="103"/>
      <c r="F159" s="104"/>
    </row>
    <row r="160" spans="3:6" x14ac:dyDescent="0.25">
      <c r="C160" s="257"/>
      <c r="D160" s="258"/>
      <c r="E160" s="103"/>
      <c r="F160" s="104"/>
    </row>
    <row r="161" spans="3:6" x14ac:dyDescent="0.25">
      <c r="C161" s="257"/>
      <c r="D161" s="258"/>
      <c r="E161" s="103"/>
      <c r="F161" s="104"/>
    </row>
    <row r="162" spans="3:6" x14ac:dyDescent="0.25">
      <c r="C162" s="257"/>
      <c r="D162" s="258"/>
      <c r="E162" s="103"/>
      <c r="F162" s="104"/>
    </row>
    <row r="163" spans="3:6" x14ac:dyDescent="0.25">
      <c r="C163" s="111"/>
      <c r="D163" s="112"/>
      <c r="E163" s="103"/>
      <c r="F163" s="104"/>
    </row>
    <row r="164" spans="3:6" x14ac:dyDescent="0.25">
      <c r="C164" s="111"/>
      <c r="D164" s="112"/>
      <c r="E164" s="103"/>
      <c r="F164" s="104"/>
    </row>
    <row r="165" spans="3:6" x14ac:dyDescent="0.25">
      <c r="C165" s="111"/>
      <c r="D165" s="112"/>
      <c r="E165" s="103"/>
      <c r="F165" s="104"/>
    </row>
    <row r="166" spans="3:6" x14ac:dyDescent="0.25">
      <c r="C166" s="111"/>
      <c r="D166" s="112"/>
      <c r="E166" s="103"/>
      <c r="F166" s="104"/>
    </row>
    <row r="167" spans="3:6" x14ac:dyDescent="0.25">
      <c r="C167" s="111"/>
      <c r="D167" s="112"/>
      <c r="E167" s="103"/>
      <c r="F167" s="104"/>
    </row>
    <row r="168" spans="3:6" x14ac:dyDescent="0.25">
      <c r="C168" s="111"/>
      <c r="D168" s="112"/>
      <c r="E168" s="103"/>
      <c r="F168" s="104"/>
    </row>
    <row r="169" spans="3:6" x14ac:dyDescent="0.25">
      <c r="C169" s="111"/>
      <c r="D169" s="112"/>
      <c r="E169" s="103"/>
      <c r="F169" s="104"/>
    </row>
    <row r="170" spans="3:6" x14ac:dyDescent="0.25">
      <c r="C170" s="111"/>
      <c r="D170" s="112"/>
      <c r="E170" s="103"/>
      <c r="F170" s="104"/>
    </row>
    <row r="171" spans="3:6" x14ac:dyDescent="0.25">
      <c r="C171" s="111"/>
      <c r="D171" s="112"/>
      <c r="E171" s="103"/>
      <c r="F171" s="104"/>
    </row>
    <row r="172" spans="3:6" x14ac:dyDescent="0.25">
      <c r="C172" s="259"/>
      <c r="D172" s="260"/>
      <c r="E172" s="253"/>
      <c r="F172" s="254"/>
    </row>
    <row r="173" spans="3:6" ht="15.75" x14ac:dyDescent="0.25">
      <c r="C173" s="261" t="s">
        <v>108</v>
      </c>
      <c r="D173" s="262"/>
      <c r="E173" s="262"/>
      <c r="F173" s="263"/>
    </row>
    <row r="174" spans="3:6" x14ac:dyDescent="0.25">
      <c r="C174" s="54" t="s">
        <v>109</v>
      </c>
      <c r="D174" s="18"/>
      <c r="E174" s="146"/>
      <c r="F174" s="147"/>
    </row>
    <row r="175" spans="3:6" ht="31.5" customHeight="1" x14ac:dyDescent="0.25">
      <c r="C175" s="164" t="s">
        <v>110</v>
      </c>
      <c r="D175" s="165"/>
      <c r="E175" s="165"/>
      <c r="F175" s="108"/>
    </row>
    <row r="176" spans="3:6" x14ac:dyDescent="0.25">
      <c r="C176" s="160"/>
      <c r="D176" s="161"/>
      <c r="E176" s="161"/>
      <c r="F176" s="102"/>
    </row>
    <row r="177" spans="3:6" x14ac:dyDescent="0.25">
      <c r="C177" s="162"/>
      <c r="D177" s="163"/>
      <c r="E177" s="163"/>
      <c r="F177" s="104"/>
    </row>
    <row r="178" spans="3:6" x14ac:dyDescent="0.25">
      <c r="C178" s="162"/>
      <c r="D178" s="163"/>
      <c r="E178" s="163"/>
      <c r="F178" s="104"/>
    </row>
    <row r="179" spans="3:6" x14ac:dyDescent="0.25">
      <c r="C179" s="162"/>
      <c r="D179" s="163"/>
      <c r="E179" s="163"/>
      <c r="F179" s="104"/>
    </row>
    <row r="180" spans="3:6" x14ac:dyDescent="0.25">
      <c r="C180" s="162"/>
      <c r="D180" s="163"/>
      <c r="E180" s="163"/>
      <c r="F180" s="104"/>
    </row>
    <row r="181" spans="3:6" x14ac:dyDescent="0.25">
      <c r="C181" s="162"/>
      <c r="D181" s="163"/>
      <c r="E181" s="163"/>
      <c r="F181" s="104"/>
    </row>
    <row r="182" spans="3:6" x14ac:dyDescent="0.25">
      <c r="C182" s="162"/>
      <c r="D182" s="163"/>
      <c r="E182" s="163"/>
      <c r="F182" s="104"/>
    </row>
    <row r="183" spans="3:6" x14ac:dyDescent="0.25">
      <c r="C183" s="162"/>
      <c r="D183" s="163"/>
      <c r="E183" s="163"/>
      <c r="F183" s="104"/>
    </row>
    <row r="184" spans="3:6" x14ac:dyDescent="0.25">
      <c r="C184" s="162"/>
      <c r="D184" s="163"/>
      <c r="E184" s="163"/>
      <c r="F184" s="104"/>
    </row>
    <row r="185" spans="3:6" x14ac:dyDescent="0.25">
      <c r="C185" s="162"/>
      <c r="D185" s="163"/>
      <c r="E185" s="163"/>
      <c r="F185" s="104"/>
    </row>
    <row r="186" spans="3:6" x14ac:dyDescent="0.25">
      <c r="C186" s="162"/>
      <c r="D186" s="163"/>
      <c r="E186" s="163"/>
      <c r="F186" s="104"/>
    </row>
    <row r="187" spans="3:6" x14ac:dyDescent="0.25">
      <c r="C187" s="179"/>
      <c r="D187" s="180"/>
      <c r="E187" s="180"/>
      <c r="F187" s="106"/>
    </row>
    <row r="188" spans="3:6" ht="15.75" x14ac:dyDescent="0.25">
      <c r="C188" s="127" t="s">
        <v>111</v>
      </c>
      <c r="D188" s="128"/>
      <c r="E188" s="128"/>
      <c r="F188" s="129"/>
    </row>
    <row r="189" spans="3:6" x14ac:dyDescent="0.25">
      <c r="C189" s="54" t="s">
        <v>112</v>
      </c>
      <c r="D189" s="24"/>
      <c r="E189" s="244"/>
      <c r="F189" s="245"/>
    </row>
    <row r="190" spans="3:6" ht="33" customHeight="1" x14ac:dyDescent="0.25">
      <c r="C190" s="164" t="s">
        <v>113</v>
      </c>
      <c r="D190" s="165"/>
      <c r="E190" s="165"/>
      <c r="F190" s="108"/>
    </row>
    <row r="191" spans="3:6" x14ac:dyDescent="0.25">
      <c r="C191" s="160"/>
      <c r="D191" s="161"/>
      <c r="E191" s="161"/>
      <c r="F191" s="102"/>
    </row>
    <row r="192" spans="3:6" x14ac:dyDescent="0.25">
      <c r="C192" s="162"/>
      <c r="D192" s="163"/>
      <c r="E192" s="163"/>
      <c r="F192" s="104"/>
    </row>
    <row r="193" spans="3:6" x14ac:dyDescent="0.25">
      <c r="C193" s="162"/>
      <c r="D193" s="163"/>
      <c r="E193" s="163"/>
      <c r="F193" s="104"/>
    </row>
    <row r="194" spans="3:6" x14ac:dyDescent="0.25">
      <c r="C194" s="162"/>
      <c r="D194" s="163"/>
      <c r="E194" s="163"/>
      <c r="F194" s="104"/>
    </row>
    <row r="195" spans="3:6" x14ac:dyDescent="0.25">
      <c r="C195" s="162"/>
      <c r="D195" s="163"/>
      <c r="E195" s="163"/>
      <c r="F195" s="104"/>
    </row>
    <row r="196" spans="3:6" x14ac:dyDescent="0.25">
      <c r="C196" s="162"/>
      <c r="D196" s="163"/>
      <c r="E196" s="163"/>
      <c r="F196" s="104"/>
    </row>
    <row r="197" spans="3:6" x14ac:dyDescent="0.25">
      <c r="C197" s="162"/>
      <c r="D197" s="163"/>
      <c r="E197" s="163"/>
      <c r="F197" s="104"/>
    </row>
    <row r="198" spans="3:6" x14ac:dyDescent="0.25">
      <c r="C198" s="162"/>
      <c r="D198" s="163"/>
      <c r="E198" s="163"/>
      <c r="F198" s="104"/>
    </row>
    <row r="199" spans="3:6" x14ac:dyDescent="0.25">
      <c r="C199" s="162"/>
      <c r="D199" s="163"/>
      <c r="E199" s="163"/>
      <c r="F199" s="104"/>
    </row>
    <row r="200" spans="3:6" x14ac:dyDescent="0.25">
      <c r="C200" s="162"/>
      <c r="D200" s="163"/>
      <c r="E200" s="163"/>
      <c r="F200" s="104"/>
    </row>
    <row r="201" spans="3:6" x14ac:dyDescent="0.25">
      <c r="C201" s="162"/>
      <c r="D201" s="163"/>
      <c r="E201" s="163"/>
      <c r="F201" s="104"/>
    </row>
    <row r="202" spans="3:6" x14ac:dyDescent="0.25">
      <c r="C202" s="162"/>
      <c r="D202" s="163"/>
      <c r="E202" s="163"/>
      <c r="F202" s="104"/>
    </row>
    <row r="203" spans="3:6" x14ac:dyDescent="0.25">
      <c r="C203" s="162"/>
      <c r="D203" s="163"/>
      <c r="E203" s="163"/>
      <c r="F203" s="104"/>
    </row>
    <row r="204" spans="3:6" x14ac:dyDescent="0.25">
      <c r="C204" s="162"/>
      <c r="D204" s="163"/>
      <c r="E204" s="163"/>
      <c r="F204" s="104"/>
    </row>
    <row r="205" spans="3:6" x14ac:dyDescent="0.25">
      <c r="C205" s="162"/>
      <c r="D205" s="163"/>
      <c r="E205" s="163"/>
      <c r="F205" s="104"/>
    </row>
    <row r="206" spans="3:6" x14ac:dyDescent="0.25">
      <c r="C206" s="162"/>
      <c r="D206" s="163"/>
      <c r="E206" s="163"/>
      <c r="F206" s="104"/>
    </row>
    <row r="207" spans="3:6" x14ac:dyDescent="0.25">
      <c r="C207" s="162"/>
      <c r="D207" s="163"/>
      <c r="E207" s="163"/>
      <c r="F207" s="104"/>
    </row>
    <row r="208" spans="3:6" x14ac:dyDescent="0.25">
      <c r="C208" s="162"/>
      <c r="D208" s="163"/>
      <c r="E208" s="163"/>
      <c r="F208" s="104"/>
    </row>
    <row r="209" spans="3:6" x14ac:dyDescent="0.25">
      <c r="C209" s="162"/>
      <c r="D209" s="163"/>
      <c r="E209" s="163"/>
      <c r="F209" s="104"/>
    </row>
    <row r="210" spans="3:6" x14ac:dyDescent="0.25">
      <c r="C210" s="162"/>
      <c r="D210" s="163"/>
      <c r="E210" s="163"/>
      <c r="F210" s="104"/>
    </row>
    <row r="211" spans="3:6" x14ac:dyDescent="0.25">
      <c r="C211" s="162"/>
      <c r="D211" s="163"/>
      <c r="E211" s="163"/>
      <c r="F211" s="104"/>
    </row>
    <row r="212" spans="3:6" x14ac:dyDescent="0.25">
      <c r="C212" s="162"/>
      <c r="D212" s="163"/>
      <c r="E212" s="163"/>
      <c r="F212" s="104"/>
    </row>
    <row r="213" spans="3:6" x14ac:dyDescent="0.25">
      <c r="C213" s="162"/>
      <c r="D213" s="163"/>
      <c r="E213" s="163"/>
      <c r="F213" s="104"/>
    </row>
    <row r="214" spans="3:6" x14ac:dyDescent="0.25">
      <c r="C214" s="162"/>
      <c r="D214" s="163"/>
      <c r="E214" s="163"/>
      <c r="F214" s="104"/>
    </row>
    <row r="215" spans="3:6" x14ac:dyDescent="0.25">
      <c r="C215" s="162"/>
      <c r="D215" s="163"/>
      <c r="E215" s="163"/>
      <c r="F215" s="104"/>
    </row>
    <row r="216" spans="3:6" x14ac:dyDescent="0.25">
      <c r="C216" s="162"/>
      <c r="D216" s="163"/>
      <c r="E216" s="163"/>
      <c r="F216" s="104"/>
    </row>
    <row r="217" spans="3:6" x14ac:dyDescent="0.25">
      <c r="C217" s="162"/>
      <c r="D217" s="163"/>
      <c r="E217" s="163"/>
      <c r="F217" s="104"/>
    </row>
    <row r="218" spans="3:6" x14ac:dyDescent="0.25">
      <c r="C218" s="162"/>
      <c r="D218" s="163"/>
      <c r="E218" s="163"/>
      <c r="F218" s="104"/>
    </row>
    <row r="219" spans="3:6" x14ac:dyDescent="0.25">
      <c r="C219" s="162"/>
      <c r="D219" s="163"/>
      <c r="E219" s="163"/>
      <c r="F219" s="104"/>
    </row>
    <row r="220" spans="3:6" x14ac:dyDescent="0.25">
      <c r="C220" s="162"/>
      <c r="D220" s="163"/>
      <c r="E220" s="163"/>
      <c r="F220" s="104"/>
    </row>
    <row r="221" spans="3:6" x14ac:dyDescent="0.25">
      <c r="C221" s="162"/>
      <c r="D221" s="163"/>
      <c r="E221" s="163"/>
      <c r="F221" s="104"/>
    </row>
    <row r="222" spans="3:6" x14ac:dyDescent="0.25">
      <c r="C222" s="162"/>
      <c r="D222" s="163"/>
      <c r="E222" s="163"/>
      <c r="F222" s="104"/>
    </row>
    <row r="223" spans="3:6" x14ac:dyDescent="0.25">
      <c r="C223" s="162"/>
      <c r="D223" s="163"/>
      <c r="E223" s="163"/>
      <c r="F223" s="104"/>
    </row>
    <row r="224" spans="3:6" x14ac:dyDescent="0.25">
      <c r="C224" s="162"/>
      <c r="D224" s="163"/>
      <c r="E224" s="163"/>
      <c r="F224" s="104"/>
    </row>
    <row r="225" spans="3:6" x14ac:dyDescent="0.25">
      <c r="C225" s="162"/>
      <c r="D225" s="163"/>
      <c r="E225" s="163"/>
      <c r="F225" s="104"/>
    </row>
    <row r="226" spans="3:6" x14ac:dyDescent="0.25">
      <c r="C226" s="162"/>
      <c r="D226" s="163"/>
      <c r="E226" s="163"/>
      <c r="F226" s="104"/>
    </row>
    <row r="227" spans="3:6" x14ac:dyDescent="0.25">
      <c r="C227" s="162"/>
      <c r="D227" s="163"/>
      <c r="E227" s="163"/>
      <c r="F227" s="104"/>
    </row>
    <row r="228" spans="3:6" x14ac:dyDescent="0.25">
      <c r="C228" s="179"/>
      <c r="D228" s="180"/>
      <c r="E228" s="180"/>
      <c r="F228" s="106"/>
    </row>
    <row r="229" spans="3:6" ht="66" customHeight="1" x14ac:dyDescent="0.25">
      <c r="C229" s="164" t="s">
        <v>114</v>
      </c>
      <c r="D229" s="165"/>
      <c r="E229" s="165"/>
      <c r="F229" s="108"/>
    </row>
    <row r="230" spans="3:6" x14ac:dyDescent="0.25">
      <c r="C230" s="160"/>
      <c r="D230" s="161"/>
      <c r="E230" s="161"/>
      <c r="F230" s="102"/>
    </row>
    <row r="231" spans="3:6" x14ac:dyDescent="0.25">
      <c r="C231" s="162"/>
      <c r="D231" s="163"/>
      <c r="E231" s="163"/>
      <c r="F231" s="104"/>
    </row>
    <row r="232" spans="3:6" x14ac:dyDescent="0.25">
      <c r="C232" s="162"/>
      <c r="D232" s="163"/>
      <c r="E232" s="163"/>
      <c r="F232" s="104"/>
    </row>
    <row r="233" spans="3:6" x14ac:dyDescent="0.25">
      <c r="C233" s="162"/>
      <c r="D233" s="163"/>
      <c r="E233" s="163"/>
      <c r="F233" s="104"/>
    </row>
    <row r="234" spans="3:6" x14ac:dyDescent="0.25">
      <c r="C234" s="162"/>
      <c r="D234" s="163"/>
      <c r="E234" s="163"/>
      <c r="F234" s="104"/>
    </row>
    <row r="235" spans="3:6" x14ac:dyDescent="0.25">
      <c r="C235" s="162"/>
      <c r="D235" s="163"/>
      <c r="E235" s="163"/>
      <c r="F235" s="104"/>
    </row>
    <row r="236" spans="3:6" x14ac:dyDescent="0.25">
      <c r="C236" s="162"/>
      <c r="D236" s="163"/>
      <c r="E236" s="163"/>
      <c r="F236" s="104"/>
    </row>
    <row r="237" spans="3:6" x14ac:dyDescent="0.25">
      <c r="C237" s="162"/>
      <c r="D237" s="163"/>
      <c r="E237" s="163"/>
      <c r="F237" s="104"/>
    </row>
    <row r="238" spans="3:6" x14ac:dyDescent="0.25">
      <c r="C238" s="162"/>
      <c r="D238" s="163"/>
      <c r="E238" s="163"/>
      <c r="F238" s="104"/>
    </row>
    <row r="239" spans="3:6" x14ac:dyDescent="0.25">
      <c r="C239" s="162"/>
      <c r="D239" s="163"/>
      <c r="E239" s="163"/>
      <c r="F239" s="104"/>
    </row>
    <row r="240" spans="3:6" x14ac:dyDescent="0.25">
      <c r="C240" s="162"/>
      <c r="D240" s="163"/>
      <c r="E240" s="163"/>
      <c r="F240" s="104"/>
    </row>
    <row r="241" spans="3:6" x14ac:dyDescent="0.25">
      <c r="C241" s="162"/>
      <c r="D241" s="163"/>
      <c r="E241" s="163"/>
      <c r="F241" s="104"/>
    </row>
    <row r="242" spans="3:6" x14ac:dyDescent="0.25">
      <c r="C242" s="162"/>
      <c r="D242" s="163"/>
      <c r="E242" s="163"/>
      <c r="F242" s="104"/>
    </row>
    <row r="243" spans="3:6" x14ac:dyDescent="0.25">
      <c r="C243" s="162"/>
      <c r="D243" s="163"/>
      <c r="E243" s="163"/>
      <c r="F243" s="104"/>
    </row>
    <row r="244" spans="3:6" x14ac:dyDescent="0.25">
      <c r="C244" s="162"/>
      <c r="D244" s="163"/>
      <c r="E244" s="163"/>
      <c r="F244" s="104"/>
    </row>
    <row r="245" spans="3:6" x14ac:dyDescent="0.25">
      <c r="C245" s="179"/>
      <c r="D245" s="180"/>
      <c r="E245" s="180"/>
      <c r="F245" s="106"/>
    </row>
    <row r="246" spans="3:6" ht="15" customHeight="1" x14ac:dyDescent="0.25">
      <c r="C246" s="164" t="s">
        <v>115</v>
      </c>
      <c r="D246" s="243"/>
      <c r="E246" s="146"/>
      <c r="F246" s="147"/>
    </row>
    <row r="247" spans="3:6" x14ac:dyDescent="0.25">
      <c r="C247" s="40" t="s">
        <v>116</v>
      </c>
      <c r="D247" s="24"/>
      <c r="E247" s="81"/>
      <c r="F247" s="41"/>
    </row>
    <row r="248" spans="3:6" x14ac:dyDescent="0.25">
      <c r="C248" s="40" t="s">
        <v>117</v>
      </c>
      <c r="D248" s="24"/>
      <c r="E248" s="82"/>
      <c r="F248" s="83"/>
    </row>
    <row r="249" spans="3:6" ht="31.5" customHeight="1" x14ac:dyDescent="0.25">
      <c r="C249" s="164" t="s">
        <v>118</v>
      </c>
      <c r="D249" s="165"/>
      <c r="E249" s="165"/>
      <c r="F249" s="108"/>
    </row>
    <row r="250" spans="3:6" x14ac:dyDescent="0.25">
      <c r="C250" s="160"/>
      <c r="D250" s="161"/>
      <c r="E250" s="161"/>
      <c r="F250" s="102"/>
    </row>
    <row r="251" spans="3:6" x14ac:dyDescent="0.25">
      <c r="C251" s="162"/>
      <c r="D251" s="163"/>
      <c r="E251" s="163"/>
      <c r="F251" s="104"/>
    </row>
    <row r="252" spans="3:6" x14ac:dyDescent="0.25">
      <c r="C252" s="162"/>
      <c r="D252" s="163"/>
      <c r="E252" s="163"/>
      <c r="F252" s="104"/>
    </row>
    <row r="253" spans="3:6" x14ac:dyDescent="0.25">
      <c r="C253" s="162"/>
      <c r="D253" s="163"/>
      <c r="E253" s="163"/>
      <c r="F253" s="104"/>
    </row>
    <row r="254" spans="3:6" x14ac:dyDescent="0.25">
      <c r="C254" s="162"/>
      <c r="D254" s="163"/>
      <c r="E254" s="163"/>
      <c r="F254" s="104"/>
    </row>
    <row r="255" spans="3:6" x14ac:dyDescent="0.25">
      <c r="C255" s="162"/>
      <c r="D255" s="163"/>
      <c r="E255" s="163"/>
      <c r="F255" s="104"/>
    </row>
    <row r="256" spans="3:6" x14ac:dyDescent="0.25">
      <c r="C256" s="162"/>
      <c r="D256" s="163"/>
      <c r="E256" s="163"/>
      <c r="F256" s="104"/>
    </row>
    <row r="257" spans="3:6" x14ac:dyDescent="0.25">
      <c r="C257" s="162"/>
      <c r="D257" s="163"/>
      <c r="E257" s="163"/>
      <c r="F257" s="104"/>
    </row>
    <row r="258" spans="3:6" x14ac:dyDescent="0.25">
      <c r="C258" s="162"/>
      <c r="D258" s="163"/>
      <c r="E258" s="163"/>
      <c r="F258" s="104"/>
    </row>
    <row r="259" spans="3:6" x14ac:dyDescent="0.25">
      <c r="C259" s="179"/>
      <c r="D259" s="180"/>
      <c r="E259" s="180"/>
      <c r="F259" s="106"/>
    </row>
    <row r="260" spans="3:6" ht="62.25" customHeight="1" x14ac:dyDescent="0.25">
      <c r="C260" s="164" t="s">
        <v>119</v>
      </c>
      <c r="D260" s="165"/>
      <c r="E260" s="165"/>
      <c r="F260" s="108"/>
    </row>
    <row r="261" spans="3:6" x14ac:dyDescent="0.25">
      <c r="C261" s="160"/>
      <c r="D261" s="161"/>
      <c r="E261" s="161"/>
      <c r="F261" s="102"/>
    </row>
    <row r="262" spans="3:6" x14ac:dyDescent="0.25">
      <c r="C262" s="162"/>
      <c r="D262" s="163"/>
      <c r="E262" s="163"/>
      <c r="F262" s="104"/>
    </row>
    <row r="263" spans="3:6" x14ac:dyDescent="0.25">
      <c r="C263" s="162"/>
      <c r="D263" s="163"/>
      <c r="E263" s="163"/>
      <c r="F263" s="104"/>
    </row>
    <row r="264" spans="3:6" x14ac:dyDescent="0.25">
      <c r="C264" s="162"/>
      <c r="D264" s="163"/>
      <c r="E264" s="163"/>
      <c r="F264" s="104"/>
    </row>
    <row r="265" spans="3:6" x14ac:dyDescent="0.25">
      <c r="C265" s="162"/>
      <c r="D265" s="163"/>
      <c r="E265" s="163"/>
      <c r="F265" s="104"/>
    </row>
    <row r="266" spans="3:6" x14ac:dyDescent="0.25">
      <c r="C266" s="162"/>
      <c r="D266" s="163"/>
      <c r="E266" s="163"/>
      <c r="F266" s="104"/>
    </row>
    <row r="267" spans="3:6" x14ac:dyDescent="0.25">
      <c r="C267" s="162"/>
      <c r="D267" s="163"/>
      <c r="E267" s="163"/>
      <c r="F267" s="104"/>
    </row>
    <row r="268" spans="3:6" x14ac:dyDescent="0.25">
      <c r="C268" s="270"/>
      <c r="D268" s="271"/>
      <c r="E268" s="271"/>
      <c r="F268" s="254"/>
    </row>
    <row r="269" spans="3:6" ht="15.75" x14ac:dyDescent="0.25">
      <c r="C269" s="130" t="s">
        <v>120</v>
      </c>
      <c r="D269" s="131"/>
      <c r="E269" s="131"/>
      <c r="F269" s="132"/>
    </row>
    <row r="270" spans="3:6" ht="45" customHeight="1" x14ac:dyDescent="0.25">
      <c r="C270" s="164" t="s">
        <v>121</v>
      </c>
      <c r="D270" s="243"/>
      <c r="E270" s="146"/>
      <c r="F270" s="147"/>
    </row>
    <row r="271" spans="3:6" x14ac:dyDescent="0.25">
      <c r="C271" s="40" t="s">
        <v>122</v>
      </c>
      <c r="D271" s="24"/>
      <c r="E271" s="81"/>
      <c r="F271" s="41"/>
    </row>
    <row r="272" spans="3:6" x14ac:dyDescent="0.25">
      <c r="C272" s="42" t="s">
        <v>123</v>
      </c>
      <c r="D272" s="30"/>
      <c r="E272" s="82"/>
      <c r="F272" s="83"/>
    </row>
    <row r="273" spans="3:6" ht="30" customHeight="1" x14ac:dyDescent="0.25">
      <c r="C273" s="164" t="s">
        <v>124</v>
      </c>
      <c r="D273" s="165"/>
      <c r="E273" s="165"/>
      <c r="F273" s="108"/>
    </row>
    <row r="274" spans="3:6" x14ac:dyDescent="0.25">
      <c r="C274" s="160"/>
      <c r="D274" s="161"/>
      <c r="E274" s="161"/>
      <c r="F274" s="102"/>
    </row>
    <row r="275" spans="3:6" x14ac:dyDescent="0.25">
      <c r="C275" s="162"/>
      <c r="D275" s="163"/>
      <c r="E275" s="163"/>
      <c r="F275" s="104"/>
    </row>
    <row r="276" spans="3:6" x14ac:dyDescent="0.25">
      <c r="C276" s="162"/>
      <c r="D276" s="163"/>
      <c r="E276" s="163"/>
      <c r="F276" s="104"/>
    </row>
    <row r="277" spans="3:6" x14ac:dyDescent="0.25">
      <c r="C277" s="162"/>
      <c r="D277" s="163"/>
      <c r="E277" s="163"/>
      <c r="F277" s="104"/>
    </row>
    <row r="278" spans="3:6" x14ac:dyDescent="0.25">
      <c r="C278" s="162"/>
      <c r="D278" s="163"/>
      <c r="E278" s="163"/>
      <c r="F278" s="104"/>
    </row>
    <row r="279" spans="3:6" x14ac:dyDescent="0.25">
      <c r="C279" s="162"/>
      <c r="D279" s="163"/>
      <c r="E279" s="163"/>
      <c r="F279" s="104"/>
    </row>
    <row r="280" spans="3:6" x14ac:dyDescent="0.25">
      <c r="C280" s="162"/>
      <c r="D280" s="163"/>
      <c r="E280" s="163"/>
      <c r="F280" s="104"/>
    </row>
    <row r="281" spans="3:6" x14ac:dyDescent="0.25">
      <c r="C281" s="162"/>
      <c r="D281" s="163"/>
      <c r="E281" s="163"/>
      <c r="F281" s="104"/>
    </row>
    <row r="282" spans="3:6" x14ac:dyDescent="0.25">
      <c r="C282" s="162"/>
      <c r="D282" s="163"/>
      <c r="E282" s="163"/>
      <c r="F282" s="104"/>
    </row>
    <row r="283" spans="3:6" x14ac:dyDescent="0.25">
      <c r="C283" s="162"/>
      <c r="D283" s="163"/>
      <c r="E283" s="163"/>
      <c r="F283" s="104"/>
    </row>
    <row r="284" spans="3:6" x14ac:dyDescent="0.25">
      <c r="C284" s="162"/>
      <c r="D284" s="163"/>
      <c r="E284" s="163"/>
      <c r="F284" s="104"/>
    </row>
    <row r="285" spans="3:6" x14ac:dyDescent="0.25">
      <c r="C285" s="162"/>
      <c r="D285" s="163"/>
      <c r="E285" s="163"/>
      <c r="F285" s="104"/>
    </row>
    <row r="286" spans="3:6" x14ac:dyDescent="0.25">
      <c r="C286" s="162"/>
      <c r="D286" s="163"/>
      <c r="E286" s="163"/>
      <c r="F286" s="104"/>
    </row>
    <row r="287" spans="3:6" x14ac:dyDescent="0.25">
      <c r="C287" s="162"/>
      <c r="D287" s="163"/>
      <c r="E287" s="163"/>
      <c r="F287" s="104"/>
    </row>
    <row r="288" spans="3:6" x14ac:dyDescent="0.25">
      <c r="C288" s="162"/>
      <c r="D288" s="163"/>
      <c r="E288" s="163"/>
      <c r="F288" s="104"/>
    </row>
    <row r="289" spans="3:6" x14ac:dyDescent="0.25">
      <c r="C289" s="162"/>
      <c r="D289" s="163"/>
      <c r="E289" s="163"/>
      <c r="F289" s="104"/>
    </row>
    <row r="290" spans="3:6" x14ac:dyDescent="0.25">
      <c r="C290" s="162"/>
      <c r="D290" s="163"/>
      <c r="E290" s="163"/>
      <c r="F290" s="104"/>
    </row>
    <row r="291" spans="3:6" x14ac:dyDescent="0.25">
      <c r="C291" s="162"/>
      <c r="D291" s="163"/>
      <c r="E291" s="163"/>
      <c r="F291" s="104"/>
    </row>
    <row r="292" spans="3:6" x14ac:dyDescent="0.25">
      <c r="C292" s="162"/>
      <c r="D292" s="163"/>
      <c r="E292" s="163"/>
      <c r="F292" s="104"/>
    </row>
    <row r="293" spans="3:6" x14ac:dyDescent="0.25">
      <c r="C293" s="270"/>
      <c r="D293" s="271"/>
      <c r="E293" s="271"/>
      <c r="F293" s="254"/>
    </row>
    <row r="294" spans="3:6" ht="34.5" customHeight="1" x14ac:dyDescent="0.25">
      <c r="C294" s="130" t="s">
        <v>43</v>
      </c>
      <c r="D294" s="131"/>
      <c r="E294" s="131"/>
      <c r="F294" s="132"/>
    </row>
    <row r="295" spans="3:6" ht="30" x14ac:dyDescent="0.25">
      <c r="C295" s="46" t="s">
        <v>125</v>
      </c>
      <c r="D295" s="24"/>
      <c r="E295" s="107" t="s">
        <v>126</v>
      </c>
      <c r="F295" s="108"/>
    </row>
    <row r="296" spans="3:6" x14ac:dyDescent="0.25">
      <c r="C296" s="40" t="s">
        <v>127</v>
      </c>
      <c r="D296" s="24"/>
      <c r="E296" s="299"/>
      <c r="F296" s="300"/>
    </row>
    <row r="297" spans="3:6" x14ac:dyDescent="0.25">
      <c r="C297" s="40" t="s">
        <v>44</v>
      </c>
      <c r="D297" s="14"/>
      <c r="E297" s="301"/>
      <c r="F297" s="302"/>
    </row>
    <row r="298" spans="3:6" x14ac:dyDescent="0.25">
      <c r="C298" s="40" t="s">
        <v>45</v>
      </c>
      <c r="D298" s="14"/>
      <c r="E298" s="301"/>
      <c r="F298" s="302"/>
    </row>
    <row r="299" spans="3:6" x14ac:dyDescent="0.25">
      <c r="C299" s="40" t="s">
        <v>128</v>
      </c>
      <c r="D299" s="17"/>
      <c r="E299" s="301"/>
      <c r="F299" s="302"/>
    </row>
    <row r="300" spans="3:6" ht="60" x14ac:dyDescent="0.25">
      <c r="C300" s="46" t="s">
        <v>129</v>
      </c>
      <c r="D300" s="24"/>
      <c r="E300" s="301"/>
      <c r="F300" s="302"/>
    </row>
    <row r="301" spans="3:6" x14ac:dyDescent="0.25">
      <c r="C301" s="109"/>
      <c r="D301" s="110"/>
      <c r="E301" s="301"/>
      <c r="F301" s="302"/>
    </row>
    <row r="302" spans="3:6" x14ac:dyDescent="0.25">
      <c r="C302" s="111"/>
      <c r="D302" s="112"/>
      <c r="E302" s="301"/>
      <c r="F302" s="302"/>
    </row>
    <row r="303" spans="3:6" x14ac:dyDescent="0.25">
      <c r="C303" s="111"/>
      <c r="D303" s="112"/>
      <c r="E303" s="301"/>
      <c r="F303" s="302"/>
    </row>
    <row r="304" spans="3:6" x14ac:dyDescent="0.25">
      <c r="C304" s="111"/>
      <c r="D304" s="112"/>
      <c r="E304" s="301"/>
      <c r="F304" s="302"/>
    </row>
    <row r="305" spans="3:6" x14ac:dyDescent="0.25">
      <c r="C305" s="111"/>
      <c r="D305" s="112"/>
      <c r="E305" s="301"/>
      <c r="F305" s="302"/>
    </row>
    <row r="306" spans="3:6" x14ac:dyDescent="0.25">
      <c r="C306" s="111"/>
      <c r="D306" s="112"/>
      <c r="E306" s="301"/>
      <c r="F306" s="302"/>
    </row>
    <row r="307" spans="3:6" x14ac:dyDescent="0.25">
      <c r="C307" s="111"/>
      <c r="D307" s="112"/>
      <c r="E307" s="301"/>
      <c r="F307" s="302"/>
    </row>
    <row r="308" spans="3:6" x14ac:dyDescent="0.25">
      <c r="C308" s="111"/>
      <c r="D308" s="112"/>
      <c r="E308" s="301"/>
      <c r="F308" s="302"/>
    </row>
    <row r="309" spans="3:6" x14ac:dyDescent="0.25">
      <c r="C309" s="111"/>
      <c r="D309" s="112"/>
      <c r="E309" s="301"/>
      <c r="F309" s="302"/>
    </row>
    <row r="310" spans="3:6" x14ac:dyDescent="0.25">
      <c r="C310" s="111"/>
      <c r="D310" s="112"/>
      <c r="E310" s="301"/>
      <c r="F310" s="302"/>
    </row>
    <row r="311" spans="3:6" x14ac:dyDescent="0.25">
      <c r="C311" s="111"/>
      <c r="D311" s="112"/>
      <c r="E311" s="301"/>
      <c r="F311" s="302"/>
    </row>
    <row r="312" spans="3:6" x14ac:dyDescent="0.25">
      <c r="C312" s="111"/>
      <c r="D312" s="112"/>
      <c r="E312" s="301"/>
      <c r="F312" s="302"/>
    </row>
    <row r="313" spans="3:6" x14ac:dyDescent="0.25">
      <c r="C313" s="111"/>
      <c r="D313" s="112"/>
      <c r="E313" s="301"/>
      <c r="F313" s="302"/>
    </row>
    <row r="314" spans="3:6" x14ac:dyDescent="0.25">
      <c r="C314" s="111"/>
      <c r="D314" s="112"/>
      <c r="E314" s="301"/>
      <c r="F314" s="302"/>
    </row>
    <row r="315" spans="3:6" x14ac:dyDescent="0.25">
      <c r="C315" s="111"/>
      <c r="D315" s="112"/>
      <c r="E315" s="301"/>
      <c r="F315" s="302"/>
    </row>
    <row r="316" spans="3:6" x14ac:dyDescent="0.25">
      <c r="C316" s="111"/>
      <c r="D316" s="112"/>
      <c r="E316" s="301"/>
      <c r="F316" s="302"/>
    </row>
    <row r="317" spans="3:6" x14ac:dyDescent="0.25">
      <c r="C317" s="111"/>
      <c r="D317" s="112"/>
      <c r="E317" s="301"/>
      <c r="F317" s="302"/>
    </row>
    <row r="318" spans="3:6" x14ac:dyDescent="0.25">
      <c r="C318" s="111"/>
      <c r="D318" s="112"/>
      <c r="E318" s="301"/>
      <c r="F318" s="302"/>
    </row>
    <row r="319" spans="3:6" x14ac:dyDescent="0.25">
      <c r="C319" s="111"/>
      <c r="D319" s="112"/>
      <c r="E319" s="301"/>
      <c r="F319" s="302"/>
    </row>
    <row r="320" spans="3:6" x14ac:dyDescent="0.25">
      <c r="C320" s="111"/>
      <c r="D320" s="112"/>
      <c r="E320" s="301"/>
      <c r="F320" s="302"/>
    </row>
    <row r="321" spans="3:6" x14ac:dyDescent="0.25">
      <c r="C321" s="111"/>
      <c r="D321" s="112"/>
      <c r="E321" s="301"/>
      <c r="F321" s="302"/>
    </row>
    <row r="322" spans="3:6" x14ac:dyDescent="0.25">
      <c r="C322" s="111"/>
      <c r="D322" s="112"/>
      <c r="E322" s="301"/>
      <c r="F322" s="302"/>
    </row>
    <row r="323" spans="3:6" x14ac:dyDescent="0.25">
      <c r="C323" s="113"/>
      <c r="D323" s="114"/>
      <c r="E323" s="303"/>
      <c r="F323" s="304"/>
    </row>
    <row r="324" spans="3:6" ht="48" customHeight="1" x14ac:dyDescent="0.25">
      <c r="C324" s="249" t="s">
        <v>130</v>
      </c>
      <c r="D324" s="131"/>
      <c r="E324" s="131"/>
      <c r="F324" s="250"/>
    </row>
    <row r="325" spans="3:6" ht="19.5" customHeight="1" x14ac:dyDescent="0.25">
      <c r="C325" s="305" t="s">
        <v>240</v>
      </c>
      <c r="D325" s="306"/>
      <c r="E325" s="306"/>
      <c r="F325" s="307"/>
    </row>
    <row r="326" spans="3:6" x14ac:dyDescent="0.25">
      <c r="C326" s="40" t="s">
        <v>132</v>
      </c>
      <c r="D326" s="8" t="s">
        <v>133</v>
      </c>
      <c r="E326" s="9" t="s">
        <v>134</v>
      </c>
      <c r="F326" s="47" t="s">
        <v>135</v>
      </c>
    </row>
    <row r="327" spans="3:6" x14ac:dyDescent="0.25">
      <c r="C327" s="48"/>
      <c r="D327" s="14"/>
      <c r="E327" s="33"/>
      <c r="F327" s="49"/>
    </row>
    <row r="328" spans="3:6" x14ac:dyDescent="0.25">
      <c r="C328" s="50"/>
      <c r="D328" s="14"/>
      <c r="E328" s="33"/>
      <c r="F328" s="51"/>
    </row>
    <row r="329" spans="3:6" x14ac:dyDescent="0.25">
      <c r="C329" s="48"/>
      <c r="D329" s="14"/>
      <c r="E329" s="33"/>
      <c r="F329" s="49"/>
    </row>
    <row r="330" spans="3:6" x14ac:dyDescent="0.25">
      <c r="C330" s="50"/>
      <c r="D330" s="14"/>
      <c r="E330" s="33"/>
      <c r="F330" s="51"/>
    </row>
    <row r="331" spans="3:6" x14ac:dyDescent="0.25">
      <c r="C331" s="48"/>
      <c r="D331" s="14"/>
      <c r="E331" s="33"/>
      <c r="F331" s="49"/>
    </row>
    <row r="332" spans="3:6" x14ac:dyDescent="0.25">
      <c r="C332" s="50"/>
      <c r="D332" s="14"/>
      <c r="E332" s="33"/>
      <c r="F332" s="51"/>
    </row>
    <row r="333" spans="3:6" x14ac:dyDescent="0.25">
      <c r="C333" s="48"/>
      <c r="D333" s="14"/>
      <c r="E333" s="33"/>
      <c r="F333" s="49"/>
    </row>
    <row r="334" spans="3:6" x14ac:dyDescent="0.25">
      <c r="C334" s="50"/>
      <c r="D334" s="14"/>
      <c r="E334" s="33"/>
      <c r="F334" s="51"/>
    </row>
    <row r="335" spans="3:6" x14ac:dyDescent="0.25">
      <c r="C335" s="48"/>
      <c r="D335" s="14"/>
      <c r="E335" s="33"/>
      <c r="F335" s="49"/>
    </row>
    <row r="336" spans="3:6" x14ac:dyDescent="0.25">
      <c r="C336" s="48"/>
      <c r="D336" s="14"/>
      <c r="E336" s="33"/>
      <c r="F336" s="51"/>
    </row>
    <row r="337" spans="3:6" ht="15.75" x14ac:dyDescent="0.25">
      <c r="C337" s="181" t="s">
        <v>136</v>
      </c>
      <c r="D337" s="285"/>
      <c r="E337" s="146"/>
      <c r="F337" s="147"/>
    </row>
    <row r="338" spans="3:6" x14ac:dyDescent="0.25">
      <c r="C338" s="52" t="s">
        <v>137</v>
      </c>
      <c r="D338" s="19">
        <f>SUMIFS($D$327:$D$336,$E$327:$E$336, "Secured")</f>
        <v>0</v>
      </c>
      <c r="E338" s="148"/>
      <c r="F338" s="149"/>
    </row>
    <row r="339" spans="3:6" x14ac:dyDescent="0.25">
      <c r="C339" s="52" t="s">
        <v>138</v>
      </c>
      <c r="D339" s="19">
        <f>SUMIFS($D$327:$D$336,$E$327:$E$336, "Anticipated")</f>
        <v>0</v>
      </c>
      <c r="E339" s="148"/>
      <c r="F339" s="149"/>
    </row>
    <row r="340" spans="3:6" x14ac:dyDescent="0.25">
      <c r="C340" s="52" t="s">
        <v>139</v>
      </c>
      <c r="D340" s="19">
        <f>SUMIFS($D$327:$D$336,$E$327:$E$336, "Proposed")</f>
        <v>0</v>
      </c>
      <c r="E340" s="148"/>
      <c r="F340" s="149"/>
    </row>
    <row r="341" spans="3:6" x14ac:dyDescent="0.25">
      <c r="C341" s="52" t="s">
        <v>241</v>
      </c>
      <c r="D341" s="19">
        <f>SUM(D338:D340)</f>
        <v>0</v>
      </c>
      <c r="E341" s="148"/>
      <c r="F341" s="149"/>
    </row>
    <row r="342" spans="3:6" x14ac:dyDescent="0.25">
      <c r="C342" s="52" t="s">
        <v>242</v>
      </c>
      <c r="D342" s="19">
        <f>D7</f>
        <v>0</v>
      </c>
      <c r="E342" s="148"/>
      <c r="F342" s="149"/>
    </row>
    <row r="343" spans="3:6" x14ac:dyDescent="0.25">
      <c r="C343" s="52" t="s">
        <v>142</v>
      </c>
      <c r="D343" s="96" t="str">
        <f>IFERROR(D341/D342,"-")</f>
        <v>-</v>
      </c>
      <c r="E343" s="148"/>
      <c r="F343" s="149"/>
    </row>
    <row r="344" spans="3:6" x14ac:dyDescent="0.25">
      <c r="C344" s="315" t="s">
        <v>143</v>
      </c>
      <c r="D344" s="316"/>
      <c r="E344" s="148"/>
      <c r="F344" s="149"/>
    </row>
    <row r="345" spans="3:6" x14ac:dyDescent="0.25">
      <c r="C345" s="317"/>
      <c r="D345" s="318"/>
      <c r="E345" s="308"/>
      <c r="F345" s="277"/>
    </row>
    <row r="346" spans="3:6" ht="15.75" x14ac:dyDescent="0.25">
      <c r="C346" s="130" t="s">
        <v>144</v>
      </c>
      <c r="D346" s="131"/>
      <c r="E346" s="131"/>
      <c r="F346" s="132"/>
    </row>
    <row r="347" spans="3:6" ht="15.75" x14ac:dyDescent="0.25">
      <c r="C347" s="181" t="s">
        <v>145</v>
      </c>
      <c r="D347" s="285"/>
      <c r="E347" s="146"/>
      <c r="F347" s="147"/>
    </row>
    <row r="348" spans="3:6" x14ac:dyDescent="0.25">
      <c r="C348" s="40" t="s">
        <v>146</v>
      </c>
      <c r="D348" s="12">
        <f>D7</f>
        <v>0</v>
      </c>
      <c r="E348" s="148"/>
      <c r="F348" s="149"/>
    </row>
    <row r="349" spans="3:6" x14ac:dyDescent="0.25">
      <c r="C349" s="42" t="s">
        <v>147</v>
      </c>
      <c r="D349" s="12">
        <f>D341</f>
        <v>0</v>
      </c>
      <c r="E349" s="148"/>
      <c r="F349" s="149"/>
    </row>
    <row r="350" spans="3:6" ht="15.75" x14ac:dyDescent="0.25">
      <c r="C350" s="43" t="s">
        <v>148</v>
      </c>
      <c r="D350" s="4"/>
      <c r="E350" s="148"/>
      <c r="F350" s="149"/>
    </row>
    <row r="351" spans="3:6" x14ac:dyDescent="0.25">
      <c r="C351" s="44" t="s">
        <v>149</v>
      </c>
      <c r="D351" s="24"/>
      <c r="E351" s="148"/>
      <c r="F351" s="149"/>
    </row>
    <row r="352" spans="3:6" x14ac:dyDescent="0.25">
      <c r="C352" s="45" t="s">
        <v>150</v>
      </c>
      <c r="D352" s="24"/>
      <c r="E352" s="148"/>
      <c r="F352" s="149"/>
    </row>
    <row r="353" spans="3:6" x14ac:dyDescent="0.25">
      <c r="C353" s="40" t="s">
        <v>151</v>
      </c>
      <c r="D353" s="16"/>
      <c r="E353" s="148"/>
      <c r="F353" s="149"/>
    </row>
    <row r="354" spans="3:6" x14ac:dyDescent="0.25">
      <c r="C354" s="42" t="s">
        <v>152</v>
      </c>
      <c r="D354" s="11">
        <f>D353*DollarsPerKWH_Residential</f>
        <v>0</v>
      </c>
      <c r="E354" s="148"/>
      <c r="F354" s="149"/>
    </row>
    <row r="355" spans="3:6" x14ac:dyDescent="0.25">
      <c r="C355" s="40" t="s">
        <v>153</v>
      </c>
      <c r="D355" s="16"/>
      <c r="E355" s="148"/>
      <c r="F355" s="149"/>
    </row>
    <row r="356" spans="3:6" x14ac:dyDescent="0.25">
      <c r="C356" s="42" t="s">
        <v>154</v>
      </c>
      <c r="D356" s="11">
        <f>D355*DollarsPerTherm_Gas</f>
        <v>0</v>
      </c>
      <c r="E356" s="148"/>
      <c r="F356" s="149"/>
    </row>
    <row r="357" spans="3:6" x14ac:dyDescent="0.25">
      <c r="C357" s="91" t="s">
        <v>155</v>
      </c>
      <c r="D357" s="16"/>
      <c r="E357" s="148"/>
      <c r="F357" s="149"/>
    </row>
    <row r="358" spans="3:6" x14ac:dyDescent="0.25">
      <c r="C358" s="92" t="s">
        <v>156</v>
      </c>
      <c r="D358" s="11">
        <f>D357*DollarsPerGallon_Propane</f>
        <v>0</v>
      </c>
      <c r="E358" s="148"/>
      <c r="F358" s="149"/>
    </row>
    <row r="359" spans="3:6" x14ac:dyDescent="0.25">
      <c r="C359" s="91" t="s">
        <v>157</v>
      </c>
      <c r="D359" s="16"/>
      <c r="E359" s="148"/>
      <c r="F359" s="149"/>
    </row>
    <row r="360" spans="3:6" x14ac:dyDescent="0.25">
      <c r="C360" s="92" t="s">
        <v>158</v>
      </c>
      <c r="D360" s="11">
        <f>D359*DollarsPerGallon_Oil</f>
        <v>0</v>
      </c>
      <c r="E360" s="148"/>
      <c r="F360" s="149"/>
    </row>
    <row r="361" spans="3:6" ht="15.75" x14ac:dyDescent="0.25">
      <c r="C361" s="43" t="s">
        <v>159</v>
      </c>
      <c r="D361" s="4"/>
      <c r="E361" s="148"/>
      <c r="F361" s="149"/>
    </row>
    <row r="362" spans="3:6" x14ac:dyDescent="0.25">
      <c r="C362" s="40" t="s">
        <v>160</v>
      </c>
      <c r="D362" s="12">
        <f>D354+D356+D358+D360</f>
        <v>0</v>
      </c>
      <c r="E362" s="148"/>
      <c r="F362" s="149"/>
    </row>
    <row r="363" spans="3:6" x14ac:dyDescent="0.25">
      <c r="C363" s="40" t="s">
        <v>161</v>
      </c>
      <c r="D363" s="93" t="str">
        <f>IFERROR(D7/D362,"-")</f>
        <v>-</v>
      </c>
      <c r="E363" s="208"/>
      <c r="F363" s="209"/>
    </row>
    <row r="364" spans="3:6" ht="32.25" customHeight="1" x14ac:dyDescent="0.25">
      <c r="C364" s="164" t="s">
        <v>162</v>
      </c>
      <c r="D364" s="165"/>
      <c r="E364" s="165"/>
      <c r="F364" s="108"/>
    </row>
    <row r="365" spans="3:6" x14ac:dyDescent="0.25">
      <c r="C365" s="160"/>
      <c r="D365" s="161"/>
      <c r="E365" s="161"/>
      <c r="F365" s="102"/>
    </row>
    <row r="366" spans="3:6" x14ac:dyDescent="0.25">
      <c r="C366" s="162"/>
      <c r="D366" s="163"/>
      <c r="E366" s="163"/>
      <c r="F366" s="104"/>
    </row>
    <row r="367" spans="3:6" x14ac:dyDescent="0.25">
      <c r="C367" s="162"/>
      <c r="D367" s="163"/>
      <c r="E367" s="163"/>
      <c r="F367" s="104"/>
    </row>
    <row r="368" spans="3:6" x14ac:dyDescent="0.25">
      <c r="C368" s="162"/>
      <c r="D368" s="163"/>
      <c r="E368" s="163"/>
      <c r="F368" s="104"/>
    </row>
    <row r="369" spans="3:6" x14ac:dyDescent="0.25">
      <c r="C369" s="162"/>
      <c r="D369" s="163"/>
      <c r="E369" s="163"/>
      <c r="F369" s="104"/>
    </row>
    <row r="370" spans="3:6" x14ac:dyDescent="0.25">
      <c r="C370" s="162"/>
      <c r="D370" s="163"/>
      <c r="E370" s="163"/>
      <c r="F370" s="104"/>
    </row>
    <row r="371" spans="3:6" x14ac:dyDescent="0.25">
      <c r="C371" s="162"/>
      <c r="D371" s="163"/>
      <c r="E371" s="163"/>
      <c r="F371" s="104"/>
    </row>
    <row r="372" spans="3:6" x14ac:dyDescent="0.25">
      <c r="C372" s="162"/>
      <c r="D372" s="163"/>
      <c r="E372" s="163"/>
      <c r="F372" s="104"/>
    </row>
    <row r="373" spans="3:6" x14ac:dyDescent="0.25">
      <c r="C373" s="162"/>
      <c r="D373" s="163"/>
      <c r="E373" s="163"/>
      <c r="F373" s="104"/>
    </row>
    <row r="374" spans="3:6" x14ac:dyDescent="0.25">
      <c r="C374" s="162"/>
      <c r="D374" s="163"/>
      <c r="E374" s="163"/>
      <c r="F374" s="104"/>
    </row>
    <row r="375" spans="3:6" x14ac:dyDescent="0.25">
      <c r="C375" s="162"/>
      <c r="D375" s="163"/>
      <c r="E375" s="163"/>
      <c r="F375" s="104"/>
    </row>
    <row r="376" spans="3:6" x14ac:dyDescent="0.25">
      <c r="C376" s="162"/>
      <c r="D376" s="163"/>
      <c r="E376" s="163"/>
      <c r="F376" s="104"/>
    </row>
    <row r="377" spans="3:6" x14ac:dyDescent="0.25">
      <c r="C377" s="162"/>
      <c r="D377" s="163"/>
      <c r="E377" s="163"/>
      <c r="F377" s="104"/>
    </row>
    <row r="378" spans="3:6" x14ac:dyDescent="0.25">
      <c r="C378" s="162"/>
      <c r="D378" s="163"/>
      <c r="E378" s="163"/>
      <c r="F378" s="104"/>
    </row>
    <row r="379" spans="3:6" x14ac:dyDescent="0.25">
      <c r="C379" s="162"/>
      <c r="D379" s="163"/>
      <c r="E379" s="163"/>
      <c r="F379" s="104"/>
    </row>
    <row r="380" spans="3:6" x14ac:dyDescent="0.25">
      <c r="C380" s="162"/>
      <c r="D380" s="163"/>
      <c r="E380" s="163"/>
      <c r="F380" s="104"/>
    </row>
    <row r="381" spans="3:6" x14ac:dyDescent="0.25">
      <c r="C381" s="162"/>
      <c r="D381" s="163"/>
      <c r="E381" s="163"/>
      <c r="F381" s="104"/>
    </row>
    <row r="382" spans="3:6" x14ac:dyDescent="0.25">
      <c r="C382" s="162"/>
      <c r="D382" s="163"/>
      <c r="E382" s="163"/>
      <c r="F382" s="104"/>
    </row>
    <row r="383" spans="3:6" x14ac:dyDescent="0.25">
      <c r="C383" s="162"/>
      <c r="D383" s="163"/>
      <c r="E383" s="163"/>
      <c r="F383" s="104"/>
    </row>
    <row r="384" spans="3:6" x14ac:dyDescent="0.25">
      <c r="C384" s="162"/>
      <c r="D384" s="163"/>
      <c r="E384" s="163"/>
      <c r="F384" s="104"/>
    </row>
    <row r="385" spans="1:6" x14ac:dyDescent="0.25">
      <c r="C385" s="162"/>
      <c r="D385" s="163"/>
      <c r="E385" s="163"/>
      <c r="F385" s="104"/>
    </row>
    <row r="386" spans="1:6" x14ac:dyDescent="0.25">
      <c r="C386" s="162"/>
      <c r="D386" s="163"/>
      <c r="E386" s="163"/>
      <c r="F386" s="104"/>
    </row>
    <row r="387" spans="1:6" x14ac:dyDescent="0.25">
      <c r="C387" s="270"/>
      <c r="D387" s="271"/>
      <c r="E387" s="271"/>
      <c r="F387" s="254"/>
    </row>
    <row r="388" spans="1:6" ht="15.75" x14ac:dyDescent="0.25">
      <c r="C388" s="288" t="s">
        <v>163</v>
      </c>
      <c r="D388" s="289"/>
      <c r="E388" s="289"/>
      <c r="F388" s="290"/>
    </row>
    <row r="389" spans="1:6" ht="15.75" x14ac:dyDescent="0.25">
      <c r="C389" s="181" t="s">
        <v>164</v>
      </c>
      <c r="D389" s="285"/>
      <c r="E389" s="291"/>
      <c r="F389" s="292"/>
    </row>
    <row r="390" spans="1:6" x14ac:dyDescent="0.25">
      <c r="C390" s="40" t="s">
        <v>165</v>
      </c>
      <c r="D390" s="94">
        <f>D353*kgCO2ePerKWH</f>
        <v>0</v>
      </c>
      <c r="E390" s="291"/>
      <c r="F390" s="292"/>
    </row>
    <row r="391" spans="1:6" x14ac:dyDescent="0.25">
      <c r="C391" s="40" t="s">
        <v>166</v>
      </c>
      <c r="D391" s="94">
        <f>D355*kgCO2ePerTherm_Gas</f>
        <v>0</v>
      </c>
      <c r="E391" s="291"/>
      <c r="F391" s="292"/>
    </row>
    <row r="392" spans="1:6" x14ac:dyDescent="0.25">
      <c r="C392" s="40" t="s">
        <v>167</v>
      </c>
      <c r="D392" s="94">
        <f>D357*kgCO2ePerGallon_Propane</f>
        <v>0</v>
      </c>
      <c r="E392" s="291"/>
      <c r="F392" s="292"/>
    </row>
    <row r="393" spans="1:6" x14ac:dyDescent="0.25">
      <c r="C393" s="40" t="s">
        <v>168</v>
      </c>
      <c r="D393" s="94">
        <f>D359*kgCO2ePerGallon_Oil</f>
        <v>0</v>
      </c>
      <c r="E393" s="291"/>
      <c r="F393" s="292"/>
    </row>
    <row r="394" spans="1:6" x14ac:dyDescent="0.25">
      <c r="C394" s="55" t="s">
        <v>169</v>
      </c>
      <c r="D394" s="95" t="str">
        <f>IF($D$7=0, "-",SUM(D390:D393)/$D$7)</f>
        <v>-</v>
      </c>
      <c r="E394" s="291"/>
      <c r="F394" s="292"/>
    </row>
    <row r="395" spans="1:6" ht="15.75" x14ac:dyDescent="0.25">
      <c r="A395" s="7"/>
      <c r="B395" t="s">
        <v>170</v>
      </c>
      <c r="C395" s="288" t="s">
        <v>171</v>
      </c>
      <c r="D395" s="289"/>
      <c r="E395" s="289"/>
      <c r="F395" s="290"/>
    </row>
    <row r="396" spans="1:6" x14ac:dyDescent="0.25">
      <c r="A396" s="7"/>
      <c r="B396" t="s">
        <v>170</v>
      </c>
      <c r="C396" s="296" t="s">
        <v>172</v>
      </c>
      <c r="D396" s="297"/>
      <c r="E396" s="297"/>
      <c r="F396" s="298"/>
    </row>
    <row r="397" spans="1:6" x14ac:dyDescent="0.25">
      <c r="A397" s="7"/>
      <c r="B397" t="s">
        <v>170</v>
      </c>
      <c r="C397" s="296"/>
      <c r="D397" s="297"/>
      <c r="E397" s="297"/>
      <c r="F397" s="298"/>
    </row>
    <row r="398" spans="1:6" x14ac:dyDescent="0.25">
      <c r="A398" s="7"/>
      <c r="B398" t="s">
        <v>170</v>
      </c>
      <c r="C398" s="296"/>
      <c r="D398" s="297"/>
      <c r="E398" s="297"/>
      <c r="F398" s="298"/>
    </row>
    <row r="399" spans="1:6" x14ac:dyDescent="0.25">
      <c r="A399" s="2"/>
      <c r="B399" t="s">
        <v>170</v>
      </c>
      <c r="C399" s="296"/>
      <c r="D399" s="297"/>
      <c r="E399" s="297"/>
      <c r="F399" s="298"/>
    </row>
    <row r="400" spans="1:6" x14ac:dyDescent="0.25">
      <c r="A400" s="2"/>
      <c r="B400" t="s">
        <v>170</v>
      </c>
      <c r="C400" s="190" t="s">
        <v>173</v>
      </c>
      <c r="D400" s="191"/>
      <c r="E400" s="191"/>
      <c r="F400" s="192"/>
    </row>
    <row r="401" spans="1:6" x14ac:dyDescent="0.25">
      <c r="A401" s="2"/>
      <c r="B401" t="s">
        <v>170</v>
      </c>
      <c r="C401" s="190"/>
      <c r="D401" s="191"/>
      <c r="E401" s="191"/>
      <c r="F401" s="192"/>
    </row>
    <row r="402" spans="1:6" x14ac:dyDescent="0.25">
      <c r="A402" s="2"/>
      <c r="B402" t="s">
        <v>170</v>
      </c>
      <c r="C402" s="190"/>
      <c r="D402" s="191"/>
      <c r="E402" s="191"/>
      <c r="F402" s="192"/>
    </row>
    <row r="403" spans="1:6" x14ac:dyDescent="0.25">
      <c r="A403" s="2"/>
      <c r="B403" t="s">
        <v>170</v>
      </c>
      <c r="C403" s="190"/>
      <c r="D403" s="191"/>
      <c r="E403" s="191"/>
      <c r="F403" s="192"/>
    </row>
    <row r="404" spans="1:6" x14ac:dyDescent="0.25">
      <c r="A404" s="3"/>
      <c r="B404" t="s">
        <v>170</v>
      </c>
      <c r="C404" s="190"/>
      <c r="D404" s="191"/>
      <c r="E404" s="191"/>
      <c r="F404" s="192"/>
    </row>
    <row r="405" spans="1:6" x14ac:dyDescent="0.25">
      <c r="A405" s="3"/>
      <c r="B405" t="s">
        <v>170</v>
      </c>
      <c r="C405" s="190" t="s">
        <v>174</v>
      </c>
      <c r="D405" s="191"/>
      <c r="E405" s="191"/>
      <c r="F405" s="192"/>
    </row>
    <row r="406" spans="1:6" x14ac:dyDescent="0.25">
      <c r="A406" s="3"/>
      <c r="B406" t="s">
        <v>170</v>
      </c>
      <c r="C406" s="190"/>
      <c r="D406" s="191"/>
      <c r="E406" s="191"/>
      <c r="F406" s="192"/>
    </row>
    <row r="407" spans="1:6" x14ac:dyDescent="0.25">
      <c r="A407" s="3"/>
      <c r="B407" t="s">
        <v>170</v>
      </c>
      <c r="C407" s="190"/>
      <c r="D407" s="191"/>
      <c r="E407" s="191"/>
      <c r="F407" s="192"/>
    </row>
    <row r="408" spans="1:6" x14ac:dyDescent="0.25">
      <c r="A408" s="3"/>
      <c r="B408" t="s">
        <v>170</v>
      </c>
      <c r="C408" s="190"/>
      <c r="D408" s="191"/>
      <c r="E408" s="191"/>
      <c r="F408" s="192"/>
    </row>
    <row r="409" spans="1:6" x14ac:dyDescent="0.25">
      <c r="A409" s="2"/>
      <c r="B409" t="s">
        <v>170</v>
      </c>
      <c r="C409" s="190" t="s">
        <v>62</v>
      </c>
      <c r="D409" s="191"/>
      <c r="E409" s="191"/>
      <c r="F409" s="192"/>
    </row>
    <row r="410" spans="1:6" x14ac:dyDescent="0.25">
      <c r="A410" s="2"/>
      <c r="B410" t="s">
        <v>170</v>
      </c>
      <c r="C410" s="190" t="s">
        <v>63</v>
      </c>
      <c r="D410" s="191"/>
      <c r="E410" s="191"/>
      <c r="F410" s="192"/>
    </row>
    <row r="411" spans="1:6" ht="15.75" customHeight="1" x14ac:dyDescent="0.25">
      <c r="C411" s="335" t="s">
        <v>175</v>
      </c>
      <c r="D411" s="336"/>
      <c r="E411" s="336"/>
      <c r="F411" s="337"/>
    </row>
    <row r="412" spans="1:6" ht="63" x14ac:dyDescent="0.25">
      <c r="C412" s="36" t="s">
        <v>176</v>
      </c>
      <c r="D412" s="35" t="s">
        <v>177</v>
      </c>
      <c r="E412" s="35" t="s">
        <v>178</v>
      </c>
      <c r="F412" s="37" t="s">
        <v>179</v>
      </c>
    </row>
    <row r="413" spans="1:6" ht="18.75" customHeight="1" x14ac:dyDescent="0.25">
      <c r="C413" s="267" t="s">
        <v>180</v>
      </c>
      <c r="D413" s="268"/>
      <c r="E413" s="268"/>
      <c r="F413" s="269"/>
    </row>
    <row r="414" spans="1:6" ht="45" x14ac:dyDescent="0.25">
      <c r="C414" s="85" t="s">
        <v>181</v>
      </c>
      <c r="D414" s="88"/>
      <c r="E414" s="86" t="s">
        <v>182</v>
      </c>
      <c r="F414" s="38">
        <f>D414*4050</f>
        <v>0</v>
      </c>
    </row>
    <row r="415" spans="1:6" x14ac:dyDescent="0.25">
      <c r="C415" s="267" t="s">
        <v>183</v>
      </c>
      <c r="D415" s="268"/>
      <c r="E415" s="268"/>
      <c r="F415" s="269"/>
    </row>
    <row r="416" spans="1:6" ht="30" x14ac:dyDescent="0.25">
      <c r="C416" s="85" t="s">
        <v>184</v>
      </c>
      <c r="D416" s="88"/>
      <c r="E416" s="86" t="s">
        <v>185</v>
      </c>
      <c r="F416" s="38">
        <f>D416*1170</f>
        <v>0</v>
      </c>
    </row>
    <row r="417" spans="3:6" ht="30" x14ac:dyDescent="0.25">
      <c r="C417" s="85" t="s">
        <v>186</v>
      </c>
      <c r="D417" s="88"/>
      <c r="E417" s="86" t="s">
        <v>187</v>
      </c>
      <c r="F417" s="38">
        <f>D417*425</f>
        <v>0</v>
      </c>
    </row>
    <row r="418" spans="3:6" x14ac:dyDescent="0.25">
      <c r="C418" s="267" t="s">
        <v>188</v>
      </c>
      <c r="D418" s="268"/>
      <c r="E418" s="268"/>
      <c r="F418" s="269"/>
    </row>
    <row r="419" spans="3:6" ht="30" x14ac:dyDescent="0.25">
      <c r="C419" s="85" t="s">
        <v>189</v>
      </c>
      <c r="D419" s="89"/>
      <c r="E419" s="87" t="s">
        <v>190</v>
      </c>
      <c r="F419" s="38">
        <f>D419*160</f>
        <v>0</v>
      </c>
    </row>
    <row r="420" spans="3:6" ht="30" x14ac:dyDescent="0.25">
      <c r="C420" s="85" t="s">
        <v>191</v>
      </c>
      <c r="D420" s="90"/>
      <c r="E420" s="87" t="s">
        <v>192</v>
      </c>
      <c r="F420" s="38">
        <f>D420*100</f>
        <v>0</v>
      </c>
    </row>
    <row r="421" spans="3:6" ht="30" x14ac:dyDescent="0.25">
      <c r="C421" s="85" t="s">
        <v>193</v>
      </c>
      <c r="D421" s="90"/>
      <c r="E421" s="87" t="s">
        <v>194</v>
      </c>
      <c r="F421" s="38">
        <f>D421*40</f>
        <v>0</v>
      </c>
    </row>
    <row r="422" spans="3:6" ht="30" x14ac:dyDescent="0.25">
      <c r="C422" s="85" t="s">
        <v>195</v>
      </c>
      <c r="D422" s="90"/>
      <c r="E422" s="87" t="s">
        <v>196</v>
      </c>
      <c r="F422" s="38">
        <f>D422*45</f>
        <v>0</v>
      </c>
    </row>
    <row r="423" spans="3:6" x14ac:dyDescent="0.25">
      <c r="C423" s="267" t="s">
        <v>197</v>
      </c>
      <c r="D423" s="268"/>
      <c r="E423" s="268"/>
      <c r="F423" s="269"/>
    </row>
    <row r="424" spans="3:6" x14ac:dyDescent="0.25">
      <c r="C424" s="272" t="s">
        <v>198</v>
      </c>
      <c r="D424" s="273"/>
      <c r="E424" s="273"/>
      <c r="F424" s="274"/>
    </row>
    <row r="425" spans="3:6" ht="59.25" customHeight="1" x14ac:dyDescent="0.25">
      <c r="C425" s="332" t="s">
        <v>199</v>
      </c>
      <c r="D425" s="333"/>
      <c r="E425" s="333"/>
      <c r="F425" s="334"/>
    </row>
  </sheetData>
  <sheetProtection algorithmName="SHA-512" hashValue="O00Q0Z5Iv81fxXXbQuPranNLTuZPKwHubb7VxTZfcihdzhVhIQqhsgmKt7Qx3LKZxRrZqnm5L0yV5H7+km8Guw==" saltValue="AopBETh+uyTRUpqgrKbspw==" spinCount="100000" sheet="1" objects="1" scenarios="1" formatRows="0"/>
  <protectedRanges>
    <protectedRange sqref="D7:D14 D10:E10 C24 C124 E152 D153:D157" name="Range1"/>
    <protectedRange sqref="D271:D272 C176 C274 C261 D174 D189 C191 C230 D247:D248 C250" name="Range2"/>
    <protectedRange sqref="D295:D300 E296 C327:F336 D414 D416:D417 D419:D422" name="Range3"/>
    <protectedRange sqref="D359 C365 D357 D351:D352 D355" name="Range3_1"/>
    <protectedRange sqref="D353" name="Range3_2"/>
  </protectedRanges>
  <mergeCells count="73">
    <mergeCell ref="C388:F388"/>
    <mergeCell ref="C389:D389"/>
    <mergeCell ref="E389:F394"/>
    <mergeCell ref="C346:F346"/>
    <mergeCell ref="C347:D347"/>
    <mergeCell ref="E347:F363"/>
    <mergeCell ref="C364:F364"/>
    <mergeCell ref="C365:F387"/>
    <mergeCell ref="C15:D20"/>
    <mergeCell ref="C2:F2"/>
    <mergeCell ref="C3:F3"/>
    <mergeCell ref="C4:F4"/>
    <mergeCell ref="C5:F5"/>
    <mergeCell ref="C6:D6"/>
    <mergeCell ref="E6:F7"/>
    <mergeCell ref="C8:F8"/>
    <mergeCell ref="E9:F9"/>
    <mergeCell ref="E10:F20"/>
    <mergeCell ref="C173:F173"/>
    <mergeCell ref="E174:F174"/>
    <mergeCell ref="C175:F175"/>
    <mergeCell ref="C176:F187"/>
    <mergeCell ref="C21:F21"/>
    <mergeCell ref="C22:F22"/>
    <mergeCell ref="C23:F23"/>
    <mergeCell ref="C24:F122"/>
    <mergeCell ref="C123:F123"/>
    <mergeCell ref="C124:F149"/>
    <mergeCell ref="C150:F150"/>
    <mergeCell ref="C151:D151"/>
    <mergeCell ref="E151:F151"/>
    <mergeCell ref="E152:F172"/>
    <mergeCell ref="C158:D162"/>
    <mergeCell ref="C163:D172"/>
    <mergeCell ref="C261:F268"/>
    <mergeCell ref="C188:F188"/>
    <mergeCell ref="E189:F189"/>
    <mergeCell ref="C190:F190"/>
    <mergeCell ref="C191:F228"/>
    <mergeCell ref="C229:F229"/>
    <mergeCell ref="C230:F245"/>
    <mergeCell ref="C246:D246"/>
    <mergeCell ref="C249:F249"/>
    <mergeCell ref="C250:F259"/>
    <mergeCell ref="C260:F260"/>
    <mergeCell ref="E246:F246"/>
    <mergeCell ref="C337:D337"/>
    <mergeCell ref="E337:F345"/>
    <mergeCell ref="C344:D345"/>
    <mergeCell ref="C269:F269"/>
    <mergeCell ref="C270:D270"/>
    <mergeCell ref="C273:F273"/>
    <mergeCell ref="C274:F293"/>
    <mergeCell ref="C294:F294"/>
    <mergeCell ref="E295:F295"/>
    <mergeCell ref="E296:F323"/>
    <mergeCell ref="C301:D323"/>
    <mergeCell ref="C324:F324"/>
    <mergeCell ref="C325:F325"/>
    <mergeCell ref="E270:F270"/>
    <mergeCell ref="C411:F411"/>
    <mergeCell ref="C395:F395"/>
    <mergeCell ref="C396:F399"/>
    <mergeCell ref="C400:F404"/>
    <mergeCell ref="C405:F408"/>
    <mergeCell ref="C409:F409"/>
    <mergeCell ref="C410:F410"/>
    <mergeCell ref="C425:F425"/>
    <mergeCell ref="C413:F413"/>
    <mergeCell ref="C415:F415"/>
    <mergeCell ref="C418:F418"/>
    <mergeCell ref="C423:F423"/>
    <mergeCell ref="C424:F424"/>
  </mergeCells>
  <dataValidations count="6">
    <dataValidation allowBlank="1" showInputMessage="1" showErrorMessage="1" sqref="C21:F21 D353:D354" xr:uid="{D98CE822-17EB-4A67-84DF-50FEDF7BAD06}"/>
    <dataValidation type="list" allowBlank="1" showInputMessage="1" showErrorMessage="1" sqref="D189 D247:D248 D271:D272 D295:D296 D300 D10:D14 D351:D352" xr:uid="{F892AB89-A3CE-402A-83A1-E6D4CDD8577C}">
      <formula1>YesNo</formula1>
    </dataValidation>
    <dataValidation operator="greaterThanOrEqual" allowBlank="1" showInputMessage="1" showErrorMessage="1" sqref="C327:D336 F326:F336" xr:uid="{07616ADD-AA56-47EC-B353-9464CAA7150B}"/>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326" xr:uid="{E1579867-34BB-412D-9E75-D727C7CEDDFD}"/>
    <dataValidation type="list" allowBlank="1" showInputMessage="1" showErrorMessage="1" sqref="F326" xr:uid="{CCA7D1E8-2EC7-46A9-BE93-4CFBEF92B8AF}">
      <formula1>Lever_Status</formula1>
    </dataValidation>
    <dataValidation type="list" operator="greaterThanOrEqual" allowBlank="1" showInputMessage="1" showErrorMessage="1" sqref="E327:E336" xr:uid="{969766DA-1396-41E1-8337-07AE855E1E2B}">
      <formula1>LeveragedStatus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49718-129A-4E9D-8CE1-EF3C9B53F4B6}">
  <sheetPr>
    <tabColor rgb="FFFFFF00"/>
  </sheetPr>
  <dimension ref="C2:F259"/>
  <sheetViews>
    <sheetView workbookViewId="0">
      <selection activeCell="D7" sqref="D7"/>
    </sheetView>
  </sheetViews>
  <sheetFormatPr defaultRowHeight="15" x14ac:dyDescent="0.25"/>
  <cols>
    <col min="2" max="2" width="0" hidden="1" customWidth="1"/>
    <col min="3" max="3" width="50.5703125" customWidth="1"/>
    <col min="4" max="4" width="24.42578125" customWidth="1"/>
    <col min="5" max="6" width="65" customWidth="1"/>
  </cols>
  <sheetData>
    <row r="2" spans="3:6" x14ac:dyDescent="0.25">
      <c r="C2" s="231" t="s">
        <v>0</v>
      </c>
      <c r="D2" s="232"/>
      <c r="E2" s="232"/>
      <c r="F2" s="233"/>
    </row>
    <row r="3" spans="3:6" x14ac:dyDescent="0.25">
      <c r="C3" s="234" t="s">
        <v>1</v>
      </c>
      <c r="D3" s="235"/>
      <c r="E3" s="235"/>
      <c r="F3" s="236"/>
    </row>
    <row r="4" spans="3:6" x14ac:dyDescent="0.25">
      <c r="C4" s="237" t="s">
        <v>2</v>
      </c>
      <c r="D4" s="238"/>
      <c r="E4" s="238"/>
      <c r="F4" s="239"/>
    </row>
    <row r="5" spans="3:6" ht="15.75" x14ac:dyDescent="0.25">
      <c r="C5" s="367" t="s">
        <v>34</v>
      </c>
      <c r="D5" s="363"/>
      <c r="E5" s="363"/>
      <c r="F5" s="364"/>
    </row>
    <row r="6" spans="3:6" ht="31.5" customHeight="1" x14ac:dyDescent="0.25">
      <c r="C6" s="368" t="s">
        <v>87</v>
      </c>
      <c r="D6" s="369"/>
      <c r="E6" s="28"/>
      <c r="F6" s="67"/>
    </row>
    <row r="7" spans="3:6" x14ac:dyDescent="0.25">
      <c r="C7" s="68" t="s">
        <v>41</v>
      </c>
      <c r="D7" s="31"/>
      <c r="E7" s="29"/>
      <c r="F7" s="41"/>
    </row>
    <row r="8" spans="3:6" x14ac:dyDescent="0.25">
      <c r="C8" s="69" t="s">
        <v>243</v>
      </c>
      <c r="D8" s="70"/>
      <c r="E8" s="65"/>
      <c r="F8" s="53"/>
    </row>
    <row r="9" spans="3:6" ht="34.5" customHeight="1" x14ac:dyDescent="0.25">
      <c r="C9" s="284" t="s">
        <v>244</v>
      </c>
      <c r="D9" s="131"/>
      <c r="E9" s="131"/>
      <c r="F9" s="132"/>
    </row>
    <row r="10" spans="3:6" ht="31.5" customHeight="1" x14ac:dyDescent="0.25">
      <c r="C10" s="109"/>
      <c r="D10" s="110"/>
      <c r="E10" s="351" t="s">
        <v>245</v>
      </c>
      <c r="F10" s="186"/>
    </row>
    <row r="11" spans="3:6" x14ac:dyDescent="0.25">
      <c r="C11" s="52" t="s">
        <v>92</v>
      </c>
      <c r="D11" s="27"/>
      <c r="E11" s="352"/>
      <c r="F11" s="353"/>
    </row>
    <row r="12" spans="3:6" x14ac:dyDescent="0.25">
      <c r="C12" s="52" t="s">
        <v>202</v>
      </c>
      <c r="D12" s="27"/>
      <c r="E12" s="354"/>
      <c r="F12" s="104"/>
    </row>
    <row r="13" spans="3:6" x14ac:dyDescent="0.25">
      <c r="C13" s="52" t="s">
        <v>203</v>
      </c>
      <c r="D13" s="27"/>
      <c r="E13" s="354"/>
      <c r="F13" s="104"/>
    </row>
    <row r="14" spans="3:6" x14ac:dyDescent="0.25">
      <c r="C14" s="52" t="s">
        <v>204</v>
      </c>
      <c r="D14" s="27"/>
      <c r="E14" s="354"/>
      <c r="F14" s="104"/>
    </row>
    <row r="15" spans="3:6" x14ac:dyDescent="0.25">
      <c r="C15" s="52" t="s">
        <v>205</v>
      </c>
      <c r="D15" s="27"/>
      <c r="E15" s="354"/>
      <c r="F15" s="104"/>
    </row>
    <row r="16" spans="3:6" x14ac:dyDescent="0.25">
      <c r="C16" s="52" t="s">
        <v>206</v>
      </c>
      <c r="D16" s="27"/>
      <c r="E16" s="354"/>
      <c r="F16" s="104"/>
    </row>
    <row r="17" spans="3:6" x14ac:dyDescent="0.25">
      <c r="C17" s="52" t="s">
        <v>207</v>
      </c>
      <c r="D17" s="27"/>
      <c r="E17" s="354"/>
      <c r="F17" s="104"/>
    </row>
    <row r="18" spans="3:6" x14ac:dyDescent="0.25">
      <c r="C18" s="52" t="s">
        <v>213</v>
      </c>
      <c r="D18" s="27"/>
      <c r="E18" s="354"/>
      <c r="F18" s="104"/>
    </row>
    <row r="19" spans="3:6" x14ac:dyDescent="0.25">
      <c r="C19" s="52" t="s">
        <v>214</v>
      </c>
      <c r="D19" s="27"/>
      <c r="E19" s="354"/>
      <c r="F19" s="104"/>
    </row>
    <row r="20" spans="3:6" x14ac:dyDescent="0.25">
      <c r="C20" s="52" t="s">
        <v>215</v>
      </c>
      <c r="D20" s="27"/>
      <c r="E20" s="354"/>
      <c r="F20" s="104"/>
    </row>
    <row r="21" spans="3:6" x14ac:dyDescent="0.25">
      <c r="C21" s="52" t="s">
        <v>216</v>
      </c>
      <c r="D21" s="27"/>
      <c r="E21" s="354"/>
      <c r="F21" s="104"/>
    </row>
    <row r="22" spans="3:6" x14ac:dyDescent="0.25">
      <c r="C22" s="52" t="s">
        <v>217</v>
      </c>
      <c r="D22" s="27"/>
      <c r="E22" s="354"/>
      <c r="F22" s="104"/>
    </row>
    <row r="23" spans="3:6" x14ac:dyDescent="0.25">
      <c r="C23" s="52" t="s">
        <v>218</v>
      </c>
      <c r="D23" s="27"/>
      <c r="E23" s="354"/>
      <c r="F23" s="104"/>
    </row>
    <row r="24" spans="3:6" x14ac:dyDescent="0.25">
      <c r="C24" s="52" t="s">
        <v>219</v>
      </c>
      <c r="D24" s="27"/>
      <c r="E24" s="354"/>
      <c r="F24" s="104"/>
    </row>
    <row r="25" spans="3:6" x14ac:dyDescent="0.25">
      <c r="C25" s="52" t="s">
        <v>220</v>
      </c>
      <c r="D25" s="27"/>
      <c r="E25" s="354"/>
      <c r="F25" s="104"/>
    </row>
    <row r="26" spans="3:6" x14ac:dyDescent="0.25">
      <c r="C26" s="52" t="s">
        <v>226</v>
      </c>
      <c r="D26" s="27"/>
      <c r="E26" s="354"/>
      <c r="F26" s="104"/>
    </row>
    <row r="27" spans="3:6" x14ac:dyDescent="0.25">
      <c r="C27" s="52" t="s">
        <v>227</v>
      </c>
      <c r="D27" s="27"/>
      <c r="E27" s="354"/>
      <c r="F27" s="104"/>
    </row>
    <row r="28" spans="3:6" x14ac:dyDescent="0.25">
      <c r="C28" s="52" t="s">
        <v>228</v>
      </c>
      <c r="D28" s="27"/>
      <c r="E28" s="354"/>
      <c r="F28" s="104"/>
    </row>
    <row r="29" spans="3:6" x14ac:dyDescent="0.25">
      <c r="C29" s="52" t="s">
        <v>229</v>
      </c>
      <c r="D29" s="27"/>
      <c r="E29" s="354"/>
      <c r="F29" s="104"/>
    </row>
    <row r="30" spans="3:6" x14ac:dyDescent="0.25">
      <c r="C30" s="52" t="s">
        <v>230</v>
      </c>
      <c r="D30" s="27"/>
      <c r="E30" s="354"/>
      <c r="F30" s="104"/>
    </row>
    <row r="31" spans="3:6" x14ac:dyDescent="0.25">
      <c r="C31" s="52" t="s">
        <v>236</v>
      </c>
      <c r="D31" s="27"/>
      <c r="E31" s="354"/>
      <c r="F31" s="104"/>
    </row>
    <row r="32" spans="3:6" x14ac:dyDescent="0.25">
      <c r="C32" s="52" t="s">
        <v>237</v>
      </c>
      <c r="D32" s="27"/>
      <c r="E32" s="354"/>
      <c r="F32" s="104"/>
    </row>
    <row r="33" spans="3:6" x14ac:dyDescent="0.25">
      <c r="C33" s="52" t="s">
        <v>238</v>
      </c>
      <c r="D33" s="27"/>
      <c r="E33" s="354"/>
      <c r="F33" s="104"/>
    </row>
    <row r="34" spans="3:6" x14ac:dyDescent="0.25">
      <c r="C34" s="57" t="s">
        <v>239</v>
      </c>
      <c r="D34" s="66"/>
      <c r="E34" s="355"/>
      <c r="F34" s="254"/>
    </row>
    <row r="35" spans="3:6" ht="18" x14ac:dyDescent="0.25">
      <c r="C35" s="278" t="s">
        <v>246</v>
      </c>
      <c r="D35" s="279"/>
      <c r="E35" s="279"/>
      <c r="F35" s="280"/>
    </row>
    <row r="36" spans="3:6" ht="48.75" customHeight="1" x14ac:dyDescent="0.25">
      <c r="C36" s="360" t="s">
        <v>247</v>
      </c>
      <c r="D36" s="241"/>
      <c r="E36" s="306"/>
      <c r="F36" s="350"/>
    </row>
    <row r="37" spans="3:6" x14ac:dyDescent="0.25">
      <c r="C37" s="343"/>
      <c r="D37" s="341"/>
      <c r="E37" s="341"/>
      <c r="F37" s="342"/>
    </row>
    <row r="38" spans="3:6" x14ac:dyDescent="0.25">
      <c r="C38" s="343"/>
      <c r="D38" s="341"/>
      <c r="E38" s="341"/>
      <c r="F38" s="342"/>
    </row>
    <row r="39" spans="3:6" x14ac:dyDescent="0.25">
      <c r="C39" s="343"/>
      <c r="D39" s="341"/>
      <c r="E39" s="341"/>
      <c r="F39" s="342"/>
    </row>
    <row r="40" spans="3:6" x14ac:dyDescent="0.25">
      <c r="C40" s="343"/>
      <c r="D40" s="341"/>
      <c r="E40" s="341"/>
      <c r="F40" s="342"/>
    </row>
    <row r="41" spans="3:6" x14ac:dyDescent="0.25">
      <c r="C41" s="343"/>
      <c r="D41" s="341"/>
      <c r="E41" s="341"/>
      <c r="F41" s="342"/>
    </row>
    <row r="42" spans="3:6" ht="30.75" customHeight="1" x14ac:dyDescent="0.25">
      <c r="C42" s="372" t="s">
        <v>248</v>
      </c>
      <c r="D42" s="306"/>
      <c r="E42" s="306"/>
      <c r="F42" s="350"/>
    </row>
    <row r="43" spans="3:6" x14ac:dyDescent="0.25">
      <c r="C43" s="343"/>
      <c r="D43" s="341"/>
      <c r="E43" s="341"/>
      <c r="F43" s="342"/>
    </row>
    <row r="44" spans="3:6" x14ac:dyDescent="0.25">
      <c r="C44" s="343"/>
      <c r="D44" s="341"/>
      <c r="E44" s="341"/>
      <c r="F44" s="342"/>
    </row>
    <row r="45" spans="3:6" x14ac:dyDescent="0.25">
      <c r="C45" s="343"/>
      <c r="D45" s="341"/>
      <c r="E45" s="341"/>
      <c r="F45" s="342"/>
    </row>
    <row r="46" spans="3:6" x14ac:dyDescent="0.25">
      <c r="C46" s="343"/>
      <c r="D46" s="341"/>
      <c r="E46" s="341"/>
      <c r="F46" s="342"/>
    </row>
    <row r="47" spans="3:6" x14ac:dyDescent="0.25">
      <c r="C47" s="343"/>
      <c r="D47" s="341"/>
      <c r="E47" s="341"/>
      <c r="F47" s="342"/>
    </row>
    <row r="48" spans="3:6" x14ac:dyDescent="0.25">
      <c r="C48" s="347" t="s">
        <v>249</v>
      </c>
      <c r="D48" s="306"/>
      <c r="E48" s="306"/>
      <c r="F48" s="350"/>
    </row>
    <row r="49" spans="3:6" x14ac:dyDescent="0.25">
      <c r="C49" s="343"/>
      <c r="D49" s="341"/>
      <c r="E49" s="341"/>
      <c r="F49" s="342"/>
    </row>
    <row r="50" spans="3:6" x14ac:dyDescent="0.25">
      <c r="C50" s="343"/>
      <c r="D50" s="341"/>
      <c r="E50" s="341"/>
      <c r="F50" s="342"/>
    </row>
    <row r="51" spans="3:6" ht="34.5" customHeight="1" x14ac:dyDescent="0.25">
      <c r="C51" s="178" t="s">
        <v>250</v>
      </c>
      <c r="D51" s="165"/>
      <c r="E51" s="165"/>
      <c r="F51" s="108"/>
    </row>
    <row r="52" spans="3:6" x14ac:dyDescent="0.25">
      <c r="C52" s="160"/>
      <c r="D52" s="161"/>
      <c r="E52" s="161"/>
      <c r="F52" s="102"/>
    </row>
    <row r="53" spans="3:6" x14ac:dyDescent="0.25">
      <c r="C53" s="162"/>
      <c r="D53" s="163"/>
      <c r="E53" s="163"/>
      <c r="F53" s="104"/>
    </row>
    <row r="54" spans="3:6" x14ac:dyDescent="0.25">
      <c r="C54" s="162"/>
      <c r="D54" s="163"/>
      <c r="E54" s="163"/>
      <c r="F54" s="104"/>
    </row>
    <row r="55" spans="3:6" x14ac:dyDescent="0.25">
      <c r="C55" s="162"/>
      <c r="D55" s="163"/>
      <c r="E55" s="163"/>
      <c r="F55" s="104"/>
    </row>
    <row r="56" spans="3:6" x14ac:dyDescent="0.25">
      <c r="C56" s="162"/>
      <c r="D56" s="163"/>
      <c r="E56" s="163"/>
      <c r="F56" s="104"/>
    </row>
    <row r="57" spans="3:6" x14ac:dyDescent="0.25">
      <c r="C57" s="162"/>
      <c r="D57" s="163"/>
      <c r="E57" s="163"/>
      <c r="F57" s="104"/>
    </row>
    <row r="58" spans="3:6" x14ac:dyDescent="0.25">
      <c r="C58" s="162"/>
      <c r="D58" s="163"/>
      <c r="E58" s="163"/>
      <c r="F58" s="104"/>
    </row>
    <row r="59" spans="3:6" x14ac:dyDescent="0.25">
      <c r="C59" s="162"/>
      <c r="D59" s="163"/>
      <c r="E59" s="163"/>
      <c r="F59" s="104"/>
    </row>
    <row r="60" spans="3:6" x14ac:dyDescent="0.25">
      <c r="C60" s="162"/>
      <c r="D60" s="163"/>
      <c r="E60" s="163"/>
      <c r="F60" s="104"/>
    </row>
    <row r="61" spans="3:6" x14ac:dyDescent="0.25">
      <c r="C61" s="162"/>
      <c r="D61" s="163"/>
      <c r="E61" s="163"/>
      <c r="F61" s="104"/>
    </row>
    <row r="62" spans="3:6" x14ac:dyDescent="0.25">
      <c r="C62" s="162"/>
      <c r="D62" s="163"/>
      <c r="E62" s="163"/>
      <c r="F62" s="104"/>
    </row>
    <row r="63" spans="3:6" x14ac:dyDescent="0.25">
      <c r="C63" s="162"/>
      <c r="D63" s="163"/>
      <c r="E63" s="163"/>
      <c r="F63" s="104"/>
    </row>
    <row r="64" spans="3:6" x14ac:dyDescent="0.25">
      <c r="C64" s="162"/>
      <c r="D64" s="163"/>
      <c r="E64" s="163"/>
      <c r="F64" s="104"/>
    </row>
    <row r="65" spans="3:6" x14ac:dyDescent="0.25">
      <c r="C65" s="162"/>
      <c r="D65" s="163"/>
      <c r="E65" s="163"/>
      <c r="F65" s="104"/>
    </row>
    <row r="66" spans="3:6" x14ac:dyDescent="0.25">
      <c r="C66" s="162"/>
      <c r="D66" s="163"/>
      <c r="E66" s="163"/>
      <c r="F66" s="104"/>
    </row>
    <row r="67" spans="3:6" x14ac:dyDescent="0.25">
      <c r="C67" s="162"/>
      <c r="D67" s="163"/>
      <c r="E67" s="163"/>
      <c r="F67" s="104"/>
    </row>
    <row r="68" spans="3:6" x14ac:dyDescent="0.25">
      <c r="C68" s="162"/>
      <c r="D68" s="163"/>
      <c r="E68" s="163"/>
      <c r="F68" s="104"/>
    </row>
    <row r="69" spans="3:6" x14ac:dyDescent="0.25">
      <c r="C69" s="162"/>
      <c r="D69" s="163"/>
      <c r="E69" s="163"/>
      <c r="F69" s="104"/>
    </row>
    <row r="70" spans="3:6" x14ac:dyDescent="0.25">
      <c r="C70" s="162"/>
      <c r="D70" s="163"/>
      <c r="E70" s="163"/>
      <c r="F70" s="104"/>
    </row>
    <row r="71" spans="3:6" x14ac:dyDescent="0.25">
      <c r="C71" s="162"/>
      <c r="D71" s="163"/>
      <c r="E71" s="163"/>
      <c r="F71" s="104"/>
    </row>
    <row r="72" spans="3:6" x14ac:dyDescent="0.25">
      <c r="C72" s="162"/>
      <c r="D72" s="163"/>
      <c r="E72" s="163"/>
      <c r="F72" s="104"/>
    </row>
    <row r="73" spans="3:6" x14ac:dyDescent="0.25">
      <c r="C73" s="162"/>
      <c r="D73" s="163"/>
      <c r="E73" s="163"/>
      <c r="F73" s="104"/>
    </row>
    <row r="74" spans="3:6" x14ac:dyDescent="0.25">
      <c r="C74" s="162"/>
      <c r="D74" s="163"/>
      <c r="E74" s="163"/>
      <c r="F74" s="104"/>
    </row>
    <row r="75" spans="3:6" x14ac:dyDescent="0.25">
      <c r="C75" s="162"/>
      <c r="D75" s="163"/>
      <c r="E75" s="163"/>
      <c r="F75" s="104"/>
    </row>
    <row r="76" spans="3:6" x14ac:dyDescent="0.25">
      <c r="C76" s="162"/>
      <c r="D76" s="163"/>
      <c r="E76" s="163"/>
      <c r="F76" s="104"/>
    </row>
    <row r="77" spans="3:6" x14ac:dyDescent="0.25">
      <c r="C77" s="162"/>
      <c r="D77" s="163"/>
      <c r="E77" s="163"/>
      <c r="F77" s="104"/>
    </row>
    <row r="78" spans="3:6" x14ac:dyDescent="0.25">
      <c r="C78" s="162"/>
      <c r="D78" s="163"/>
      <c r="E78" s="163"/>
      <c r="F78" s="104"/>
    </row>
    <row r="79" spans="3:6" x14ac:dyDescent="0.25">
      <c r="C79" s="162"/>
      <c r="D79" s="163"/>
      <c r="E79" s="163"/>
      <c r="F79" s="104"/>
    </row>
    <row r="80" spans="3:6" x14ac:dyDescent="0.25">
      <c r="C80" s="162"/>
      <c r="D80" s="163"/>
      <c r="E80" s="163"/>
      <c r="F80" s="104"/>
    </row>
    <row r="81" spans="3:6" x14ac:dyDescent="0.25">
      <c r="C81" s="270"/>
      <c r="D81" s="271"/>
      <c r="E81" s="271"/>
      <c r="F81" s="254"/>
    </row>
    <row r="82" spans="3:6" ht="15.75" x14ac:dyDescent="0.25">
      <c r="C82" s="130" t="s">
        <v>97</v>
      </c>
      <c r="D82" s="131"/>
      <c r="E82" s="131"/>
      <c r="F82" s="132"/>
    </row>
    <row r="83" spans="3:6" ht="31.5" customHeight="1" x14ac:dyDescent="0.25">
      <c r="C83" s="358" t="s">
        <v>98</v>
      </c>
      <c r="D83" s="359"/>
      <c r="E83" s="107" t="s">
        <v>99</v>
      </c>
      <c r="F83" s="108"/>
    </row>
    <row r="84" spans="3:6" x14ac:dyDescent="0.25">
      <c r="C84" s="40" t="s">
        <v>100</v>
      </c>
      <c r="D84" s="5" t="s">
        <v>101</v>
      </c>
      <c r="E84" s="101"/>
      <c r="F84" s="102"/>
    </row>
    <row r="85" spans="3:6" x14ac:dyDescent="0.25">
      <c r="C85" s="52" t="s">
        <v>102</v>
      </c>
      <c r="D85" s="60"/>
      <c r="E85" s="103"/>
      <c r="F85" s="104"/>
    </row>
    <row r="86" spans="3:6" x14ac:dyDescent="0.25">
      <c r="C86" s="52" t="s">
        <v>251</v>
      </c>
      <c r="D86" s="60"/>
      <c r="E86" s="103"/>
      <c r="F86" s="104"/>
    </row>
    <row r="87" spans="3:6" x14ac:dyDescent="0.25">
      <c r="C87" s="52" t="s">
        <v>252</v>
      </c>
      <c r="D87" s="60"/>
      <c r="E87" s="103"/>
      <c r="F87" s="104"/>
    </row>
    <row r="88" spans="3:6" x14ac:dyDescent="0.25">
      <c r="C88" s="52" t="s">
        <v>253</v>
      </c>
      <c r="D88" s="60"/>
      <c r="E88" s="103"/>
      <c r="F88" s="104"/>
    </row>
    <row r="89" spans="3:6" x14ac:dyDescent="0.25">
      <c r="C89" s="52" t="s">
        <v>106</v>
      </c>
      <c r="D89" s="60"/>
      <c r="E89" s="103"/>
      <c r="F89" s="104"/>
    </row>
    <row r="90" spans="3:6" x14ac:dyDescent="0.25">
      <c r="C90" s="255" t="s">
        <v>107</v>
      </c>
      <c r="D90" s="256"/>
      <c r="E90" s="103"/>
      <c r="F90" s="104"/>
    </row>
    <row r="91" spans="3:6" x14ac:dyDescent="0.25">
      <c r="C91" s="257"/>
      <c r="D91" s="258"/>
      <c r="E91" s="103"/>
      <c r="F91" s="104"/>
    </row>
    <row r="92" spans="3:6" x14ac:dyDescent="0.25">
      <c r="C92" s="257"/>
      <c r="D92" s="258"/>
      <c r="E92" s="103"/>
      <c r="F92" s="104"/>
    </row>
    <row r="93" spans="3:6" x14ac:dyDescent="0.25">
      <c r="C93" s="257"/>
      <c r="D93" s="258"/>
      <c r="E93" s="103"/>
      <c r="F93" s="104"/>
    </row>
    <row r="94" spans="3:6" x14ac:dyDescent="0.25">
      <c r="C94" s="257"/>
      <c r="D94" s="258"/>
      <c r="E94" s="103"/>
      <c r="F94" s="104"/>
    </row>
    <row r="95" spans="3:6" x14ac:dyDescent="0.25">
      <c r="C95" s="111"/>
      <c r="D95" s="112"/>
      <c r="E95" s="103"/>
      <c r="F95" s="104"/>
    </row>
    <row r="96" spans="3:6" x14ac:dyDescent="0.25">
      <c r="C96" s="111"/>
      <c r="D96" s="112"/>
      <c r="E96" s="103"/>
      <c r="F96" s="104"/>
    </row>
    <row r="97" spans="3:6" x14ac:dyDescent="0.25">
      <c r="C97" s="111"/>
      <c r="D97" s="112"/>
      <c r="E97" s="103"/>
      <c r="F97" s="104"/>
    </row>
    <row r="98" spans="3:6" x14ac:dyDescent="0.25">
      <c r="C98" s="111"/>
      <c r="D98" s="112"/>
      <c r="E98" s="103"/>
      <c r="F98" s="104"/>
    </row>
    <row r="99" spans="3:6" x14ac:dyDescent="0.25">
      <c r="C99" s="111"/>
      <c r="D99" s="112"/>
      <c r="E99" s="103"/>
      <c r="F99" s="104"/>
    </row>
    <row r="100" spans="3:6" x14ac:dyDescent="0.25">
      <c r="C100" s="111"/>
      <c r="D100" s="112"/>
      <c r="E100" s="103"/>
      <c r="F100" s="104"/>
    </row>
    <row r="101" spans="3:6" x14ac:dyDescent="0.25">
      <c r="C101" s="111"/>
      <c r="D101" s="112"/>
      <c r="E101" s="103"/>
      <c r="F101" s="104"/>
    </row>
    <row r="102" spans="3:6" x14ac:dyDescent="0.25">
      <c r="C102" s="111"/>
      <c r="D102" s="112"/>
      <c r="E102" s="103"/>
      <c r="F102" s="104"/>
    </row>
    <row r="103" spans="3:6" x14ac:dyDescent="0.25">
      <c r="C103" s="111"/>
      <c r="D103" s="112"/>
      <c r="E103" s="103"/>
      <c r="F103" s="104"/>
    </row>
    <row r="104" spans="3:6" x14ac:dyDescent="0.25">
      <c r="C104" s="259"/>
      <c r="D104" s="260"/>
      <c r="E104" s="253"/>
      <c r="F104" s="254"/>
    </row>
    <row r="105" spans="3:6" ht="33" customHeight="1" x14ac:dyDescent="0.25">
      <c r="C105" s="361" t="s">
        <v>254</v>
      </c>
      <c r="D105" s="289"/>
      <c r="E105" s="289"/>
      <c r="F105" s="290"/>
    </row>
    <row r="106" spans="3:6" ht="31.5" customHeight="1" x14ac:dyDescent="0.25">
      <c r="C106" s="62" t="s">
        <v>255</v>
      </c>
      <c r="D106" s="26"/>
      <c r="E106" s="6" t="s">
        <v>256</v>
      </c>
      <c r="F106" s="61"/>
    </row>
    <row r="107" spans="3:6" ht="45" x14ac:dyDescent="0.25">
      <c r="C107" s="62" t="s">
        <v>257</v>
      </c>
      <c r="D107" s="26"/>
      <c r="E107" s="370"/>
      <c r="F107" s="371"/>
    </row>
    <row r="108" spans="3:6" ht="30" x14ac:dyDescent="0.25">
      <c r="C108" s="84" t="s">
        <v>258</v>
      </c>
      <c r="D108" s="26"/>
      <c r="E108" s="6" t="s">
        <v>259</v>
      </c>
      <c r="F108" s="61"/>
    </row>
    <row r="109" spans="3:6" ht="45" x14ac:dyDescent="0.25">
      <c r="C109" s="84" t="s">
        <v>260</v>
      </c>
      <c r="D109" s="26"/>
      <c r="E109" s="6" t="s">
        <v>259</v>
      </c>
      <c r="F109" s="61"/>
    </row>
    <row r="110" spans="3:6" ht="30" x14ac:dyDescent="0.25">
      <c r="C110" s="62" t="s">
        <v>261</v>
      </c>
      <c r="D110" s="26"/>
      <c r="E110" s="356"/>
      <c r="F110" s="149"/>
    </row>
    <row r="111" spans="3:6" ht="30" x14ac:dyDescent="0.25">
      <c r="C111" s="62" t="s">
        <v>262</v>
      </c>
      <c r="D111" s="26"/>
      <c r="E111" s="356"/>
      <c r="F111" s="149"/>
    </row>
    <row r="112" spans="3:6" ht="30" x14ac:dyDescent="0.25">
      <c r="C112" s="63" t="s">
        <v>263</v>
      </c>
      <c r="D112" s="64"/>
      <c r="E112" s="357"/>
      <c r="F112" s="277"/>
    </row>
    <row r="113" spans="3:6" ht="79.5" customHeight="1" x14ac:dyDescent="0.25">
      <c r="C113" s="284" t="s">
        <v>264</v>
      </c>
      <c r="D113" s="131"/>
      <c r="E113" s="131"/>
      <c r="F113" s="132"/>
    </row>
    <row r="114" spans="3:6" x14ac:dyDescent="0.25">
      <c r="C114" s="347" t="s">
        <v>265</v>
      </c>
      <c r="D114" s="348"/>
      <c r="E114" s="348"/>
      <c r="F114" s="349"/>
    </row>
    <row r="115" spans="3:6" x14ac:dyDescent="0.25">
      <c r="C115" s="340" t="s">
        <v>266</v>
      </c>
      <c r="D115" s="341"/>
      <c r="E115" s="341"/>
      <c r="F115" s="342"/>
    </row>
    <row r="116" spans="3:6" x14ac:dyDescent="0.25">
      <c r="C116" s="343"/>
      <c r="D116" s="341"/>
      <c r="E116" s="341"/>
      <c r="F116" s="342"/>
    </row>
    <row r="117" spans="3:6" x14ac:dyDescent="0.25">
      <c r="C117" s="343"/>
      <c r="D117" s="341"/>
      <c r="E117" s="341"/>
      <c r="F117" s="342"/>
    </row>
    <row r="118" spans="3:6" x14ac:dyDescent="0.25">
      <c r="C118" s="343"/>
      <c r="D118" s="341"/>
      <c r="E118" s="341"/>
      <c r="F118" s="342"/>
    </row>
    <row r="119" spans="3:6" x14ac:dyDescent="0.25">
      <c r="C119" s="343"/>
      <c r="D119" s="341"/>
      <c r="E119" s="341"/>
      <c r="F119" s="342"/>
    </row>
    <row r="120" spans="3:6" x14ac:dyDescent="0.25">
      <c r="C120" s="343"/>
      <c r="D120" s="341"/>
      <c r="E120" s="341"/>
      <c r="F120" s="342"/>
    </row>
    <row r="121" spans="3:6" x14ac:dyDescent="0.25">
      <c r="C121" s="347" t="s">
        <v>267</v>
      </c>
      <c r="D121" s="348"/>
      <c r="E121" s="348"/>
      <c r="F121" s="349"/>
    </row>
    <row r="122" spans="3:6" x14ac:dyDescent="0.25">
      <c r="C122" s="340" t="s">
        <v>268</v>
      </c>
      <c r="D122" s="341"/>
      <c r="E122" s="341"/>
      <c r="F122" s="342"/>
    </row>
    <row r="123" spans="3:6" x14ac:dyDescent="0.25">
      <c r="C123" s="343"/>
      <c r="D123" s="341"/>
      <c r="E123" s="341"/>
      <c r="F123" s="342"/>
    </row>
    <row r="124" spans="3:6" x14ac:dyDescent="0.25">
      <c r="C124" s="343"/>
      <c r="D124" s="341"/>
      <c r="E124" s="341"/>
      <c r="F124" s="342"/>
    </row>
    <row r="125" spans="3:6" x14ac:dyDescent="0.25">
      <c r="C125" s="343"/>
      <c r="D125" s="341"/>
      <c r="E125" s="341"/>
      <c r="F125" s="342"/>
    </row>
    <row r="126" spans="3:6" x14ac:dyDescent="0.25">
      <c r="C126" s="343"/>
      <c r="D126" s="341"/>
      <c r="E126" s="341"/>
      <c r="F126" s="342"/>
    </row>
    <row r="127" spans="3:6" x14ac:dyDescent="0.25">
      <c r="C127" s="343"/>
      <c r="D127" s="341"/>
      <c r="E127" s="341"/>
      <c r="F127" s="342"/>
    </row>
    <row r="128" spans="3:6" x14ac:dyDescent="0.25">
      <c r="C128" s="347" t="s">
        <v>269</v>
      </c>
      <c r="D128" s="348"/>
      <c r="E128" s="348"/>
      <c r="F128" s="349"/>
    </row>
    <row r="129" spans="3:6" x14ac:dyDescent="0.25">
      <c r="C129" s="340" t="s">
        <v>270</v>
      </c>
      <c r="D129" s="341"/>
      <c r="E129" s="341"/>
      <c r="F129" s="342"/>
    </row>
    <row r="130" spans="3:6" x14ac:dyDescent="0.25">
      <c r="C130" s="343"/>
      <c r="D130" s="341"/>
      <c r="E130" s="341"/>
      <c r="F130" s="342"/>
    </row>
    <row r="131" spans="3:6" x14ac:dyDescent="0.25">
      <c r="C131" s="343"/>
      <c r="D131" s="341"/>
      <c r="E131" s="341"/>
      <c r="F131" s="342"/>
    </row>
    <row r="132" spans="3:6" x14ac:dyDescent="0.25">
      <c r="C132" s="343"/>
      <c r="D132" s="341"/>
      <c r="E132" s="341"/>
      <c r="F132" s="342"/>
    </row>
    <row r="133" spans="3:6" x14ac:dyDescent="0.25">
      <c r="C133" s="343"/>
      <c r="D133" s="341"/>
      <c r="E133" s="341"/>
      <c r="F133" s="342"/>
    </row>
    <row r="134" spans="3:6" x14ac:dyDescent="0.25">
      <c r="C134" s="344"/>
      <c r="D134" s="345"/>
      <c r="E134" s="345"/>
      <c r="F134" s="346"/>
    </row>
    <row r="135" spans="3:6" ht="15.75" x14ac:dyDescent="0.25">
      <c r="C135" s="130" t="s">
        <v>111</v>
      </c>
      <c r="D135" s="131"/>
      <c r="E135" s="131"/>
      <c r="F135" s="132"/>
    </row>
    <row r="136" spans="3:6" ht="67.5" customHeight="1" x14ac:dyDescent="0.25">
      <c r="C136" s="178" t="s">
        <v>271</v>
      </c>
      <c r="D136" s="165"/>
      <c r="E136" s="165"/>
      <c r="F136" s="108"/>
    </row>
    <row r="137" spans="3:6" x14ac:dyDescent="0.25">
      <c r="C137" s="160"/>
      <c r="D137" s="161"/>
      <c r="E137" s="161"/>
      <c r="F137" s="102"/>
    </row>
    <row r="138" spans="3:6" x14ac:dyDescent="0.25">
      <c r="C138" s="162"/>
      <c r="D138" s="163"/>
      <c r="E138" s="163"/>
      <c r="F138" s="104"/>
    </row>
    <row r="139" spans="3:6" x14ac:dyDescent="0.25">
      <c r="C139" s="162"/>
      <c r="D139" s="163"/>
      <c r="E139" s="163"/>
      <c r="F139" s="104"/>
    </row>
    <row r="140" spans="3:6" x14ac:dyDescent="0.25">
      <c r="C140" s="162"/>
      <c r="D140" s="163"/>
      <c r="E140" s="163"/>
      <c r="F140" s="104"/>
    </row>
    <row r="141" spans="3:6" x14ac:dyDescent="0.25">
      <c r="C141" s="162"/>
      <c r="D141" s="163"/>
      <c r="E141" s="163"/>
      <c r="F141" s="104"/>
    </row>
    <row r="142" spans="3:6" x14ac:dyDescent="0.25">
      <c r="C142" s="162"/>
      <c r="D142" s="163"/>
      <c r="E142" s="163"/>
      <c r="F142" s="104"/>
    </row>
    <row r="143" spans="3:6" x14ac:dyDescent="0.25">
      <c r="C143" s="162"/>
      <c r="D143" s="163"/>
      <c r="E143" s="163"/>
      <c r="F143" s="104"/>
    </row>
    <row r="144" spans="3:6" x14ac:dyDescent="0.25">
      <c r="C144" s="162"/>
      <c r="D144" s="163"/>
      <c r="E144" s="163"/>
      <c r="F144" s="104"/>
    </row>
    <row r="145" spans="3:6" x14ac:dyDescent="0.25">
      <c r="C145" s="162"/>
      <c r="D145" s="163"/>
      <c r="E145" s="163"/>
      <c r="F145" s="104"/>
    </row>
    <row r="146" spans="3:6" x14ac:dyDescent="0.25">
      <c r="C146" s="162"/>
      <c r="D146" s="163"/>
      <c r="E146" s="163"/>
      <c r="F146" s="104"/>
    </row>
    <row r="147" spans="3:6" x14ac:dyDescent="0.25">
      <c r="C147" s="162"/>
      <c r="D147" s="163"/>
      <c r="E147" s="163"/>
      <c r="F147" s="104"/>
    </row>
    <row r="148" spans="3:6" x14ac:dyDescent="0.25">
      <c r="C148" s="162"/>
      <c r="D148" s="163"/>
      <c r="E148" s="163"/>
      <c r="F148" s="104"/>
    </row>
    <row r="149" spans="3:6" x14ac:dyDescent="0.25">
      <c r="C149" s="162"/>
      <c r="D149" s="163"/>
      <c r="E149" s="163"/>
      <c r="F149" s="104"/>
    </row>
    <row r="150" spans="3:6" x14ac:dyDescent="0.25">
      <c r="C150" s="162"/>
      <c r="D150" s="163"/>
      <c r="E150" s="163"/>
      <c r="F150" s="104"/>
    </row>
    <row r="151" spans="3:6" x14ac:dyDescent="0.25">
      <c r="C151" s="162"/>
      <c r="D151" s="163"/>
      <c r="E151" s="163"/>
      <c r="F151" s="104"/>
    </row>
    <row r="152" spans="3:6" x14ac:dyDescent="0.25">
      <c r="C152" s="179"/>
      <c r="D152" s="180"/>
      <c r="E152" s="180"/>
      <c r="F152" s="106"/>
    </row>
    <row r="153" spans="3:6" x14ac:dyDescent="0.25">
      <c r="C153" s="164" t="s">
        <v>115</v>
      </c>
      <c r="D153" s="243"/>
      <c r="E153" s="146"/>
      <c r="F153" s="147"/>
    </row>
    <row r="154" spans="3:6" x14ac:dyDescent="0.25">
      <c r="C154" s="40" t="s">
        <v>116</v>
      </c>
      <c r="D154" s="24"/>
      <c r="E154" s="148"/>
      <c r="F154" s="149"/>
    </row>
    <row r="155" spans="3:6" x14ac:dyDescent="0.25">
      <c r="C155" s="40" t="s">
        <v>117</v>
      </c>
      <c r="D155" s="24"/>
      <c r="E155" s="208"/>
      <c r="F155" s="209"/>
    </row>
    <row r="156" spans="3:6" ht="33.75" customHeight="1" x14ac:dyDescent="0.25">
      <c r="C156" s="164" t="s">
        <v>118</v>
      </c>
      <c r="D156" s="165"/>
      <c r="E156" s="165"/>
      <c r="F156" s="108"/>
    </row>
    <row r="157" spans="3:6" x14ac:dyDescent="0.25">
      <c r="C157" s="160"/>
      <c r="D157" s="161"/>
      <c r="E157" s="161"/>
      <c r="F157" s="102"/>
    </row>
    <row r="158" spans="3:6" x14ac:dyDescent="0.25">
      <c r="C158" s="162"/>
      <c r="D158" s="163"/>
      <c r="E158" s="163"/>
      <c r="F158" s="104"/>
    </row>
    <row r="159" spans="3:6" x14ac:dyDescent="0.25">
      <c r="C159" s="162"/>
      <c r="D159" s="163"/>
      <c r="E159" s="163"/>
      <c r="F159" s="104"/>
    </row>
    <row r="160" spans="3:6" x14ac:dyDescent="0.25">
      <c r="C160" s="162"/>
      <c r="D160" s="163"/>
      <c r="E160" s="163"/>
      <c r="F160" s="104"/>
    </row>
    <row r="161" spans="3:6" x14ac:dyDescent="0.25">
      <c r="C161" s="162"/>
      <c r="D161" s="163"/>
      <c r="E161" s="163"/>
      <c r="F161" s="104"/>
    </row>
    <row r="162" spans="3:6" x14ac:dyDescent="0.25">
      <c r="C162" s="162"/>
      <c r="D162" s="163"/>
      <c r="E162" s="163"/>
      <c r="F162" s="104"/>
    </row>
    <row r="163" spans="3:6" x14ac:dyDescent="0.25">
      <c r="C163" s="162"/>
      <c r="D163" s="163"/>
      <c r="E163" s="163"/>
      <c r="F163" s="104"/>
    </row>
    <row r="164" spans="3:6" x14ac:dyDescent="0.25">
      <c r="C164" s="162"/>
      <c r="D164" s="163"/>
      <c r="E164" s="163"/>
      <c r="F164" s="104"/>
    </row>
    <row r="165" spans="3:6" x14ac:dyDescent="0.25">
      <c r="C165" s="162"/>
      <c r="D165" s="163"/>
      <c r="E165" s="163"/>
      <c r="F165" s="104"/>
    </row>
    <row r="166" spans="3:6" x14ac:dyDescent="0.25">
      <c r="C166" s="179"/>
      <c r="D166" s="180"/>
      <c r="E166" s="180"/>
      <c r="F166" s="106"/>
    </row>
    <row r="167" spans="3:6" ht="63" customHeight="1" x14ac:dyDescent="0.25">
      <c r="C167" s="178" t="s">
        <v>272</v>
      </c>
      <c r="D167" s="165"/>
      <c r="E167" s="165"/>
      <c r="F167" s="108"/>
    </row>
    <row r="168" spans="3:6" x14ac:dyDescent="0.25">
      <c r="C168" s="160"/>
      <c r="D168" s="161"/>
      <c r="E168" s="161"/>
      <c r="F168" s="102"/>
    </row>
    <row r="169" spans="3:6" x14ac:dyDescent="0.25">
      <c r="C169" s="162"/>
      <c r="D169" s="163"/>
      <c r="E169" s="163"/>
      <c r="F169" s="104"/>
    </row>
    <row r="170" spans="3:6" x14ac:dyDescent="0.25">
      <c r="C170" s="162"/>
      <c r="D170" s="163"/>
      <c r="E170" s="163"/>
      <c r="F170" s="104"/>
    </row>
    <row r="171" spans="3:6" x14ac:dyDescent="0.25">
      <c r="C171" s="162"/>
      <c r="D171" s="163"/>
      <c r="E171" s="163"/>
      <c r="F171" s="104"/>
    </row>
    <row r="172" spans="3:6" x14ac:dyDescent="0.25">
      <c r="C172" s="162"/>
      <c r="D172" s="163"/>
      <c r="E172" s="163"/>
      <c r="F172" s="104"/>
    </row>
    <row r="173" spans="3:6" x14ac:dyDescent="0.25">
      <c r="C173" s="162"/>
      <c r="D173" s="163"/>
      <c r="E173" s="163"/>
      <c r="F173" s="104"/>
    </row>
    <row r="174" spans="3:6" x14ac:dyDescent="0.25">
      <c r="C174" s="162"/>
      <c r="D174" s="163"/>
      <c r="E174" s="163"/>
      <c r="F174" s="104"/>
    </row>
    <row r="175" spans="3:6" x14ac:dyDescent="0.25">
      <c r="C175" s="270"/>
      <c r="D175" s="271"/>
      <c r="E175" s="271"/>
      <c r="F175" s="254"/>
    </row>
    <row r="176" spans="3:6" ht="15.75" x14ac:dyDescent="0.25">
      <c r="C176" s="130" t="s">
        <v>120</v>
      </c>
      <c r="D176" s="131"/>
      <c r="E176" s="131"/>
      <c r="F176" s="132"/>
    </row>
    <row r="177" spans="3:6" ht="47.25" customHeight="1" x14ac:dyDescent="0.25">
      <c r="C177" s="164" t="s">
        <v>121</v>
      </c>
      <c r="D177" s="243"/>
      <c r="E177" s="146"/>
      <c r="F177" s="147"/>
    </row>
    <row r="178" spans="3:6" x14ac:dyDescent="0.25">
      <c r="C178" s="40" t="s">
        <v>122</v>
      </c>
      <c r="D178" s="24"/>
      <c r="E178" s="148"/>
      <c r="F178" s="149"/>
    </row>
    <row r="179" spans="3:6" x14ac:dyDescent="0.25">
      <c r="C179" s="42" t="s">
        <v>123</v>
      </c>
      <c r="D179" s="30"/>
      <c r="E179" s="208"/>
      <c r="F179" s="209"/>
    </row>
    <row r="180" spans="3:6" ht="31.5" customHeight="1" x14ac:dyDescent="0.25">
      <c r="C180" s="164" t="s">
        <v>124</v>
      </c>
      <c r="D180" s="165"/>
      <c r="E180" s="165"/>
      <c r="F180" s="108"/>
    </row>
    <row r="181" spans="3:6" x14ac:dyDescent="0.25">
      <c r="C181" s="160"/>
      <c r="D181" s="161"/>
      <c r="E181" s="161"/>
      <c r="F181" s="102"/>
    </row>
    <row r="182" spans="3:6" x14ac:dyDescent="0.25">
      <c r="C182" s="162"/>
      <c r="D182" s="163"/>
      <c r="E182" s="163"/>
      <c r="F182" s="104"/>
    </row>
    <row r="183" spans="3:6" x14ac:dyDescent="0.25">
      <c r="C183" s="162"/>
      <c r="D183" s="163"/>
      <c r="E183" s="163"/>
      <c r="F183" s="104"/>
    </row>
    <row r="184" spans="3:6" x14ac:dyDescent="0.25">
      <c r="C184" s="162"/>
      <c r="D184" s="163"/>
      <c r="E184" s="163"/>
      <c r="F184" s="104"/>
    </row>
    <row r="185" spans="3:6" x14ac:dyDescent="0.25">
      <c r="C185" s="162"/>
      <c r="D185" s="163"/>
      <c r="E185" s="163"/>
      <c r="F185" s="104"/>
    </row>
    <row r="186" spans="3:6" x14ac:dyDescent="0.25">
      <c r="C186" s="162"/>
      <c r="D186" s="163"/>
      <c r="E186" s="163"/>
      <c r="F186" s="104"/>
    </row>
    <row r="187" spans="3:6" x14ac:dyDescent="0.25">
      <c r="C187" s="162"/>
      <c r="D187" s="163"/>
      <c r="E187" s="163"/>
      <c r="F187" s="104"/>
    </row>
    <row r="188" spans="3:6" x14ac:dyDescent="0.25">
      <c r="C188" s="162"/>
      <c r="D188" s="163"/>
      <c r="E188" s="163"/>
      <c r="F188" s="104"/>
    </row>
    <row r="189" spans="3:6" x14ac:dyDescent="0.25">
      <c r="C189" s="162"/>
      <c r="D189" s="163"/>
      <c r="E189" s="163"/>
      <c r="F189" s="104"/>
    </row>
    <row r="190" spans="3:6" x14ac:dyDescent="0.25">
      <c r="C190" s="162"/>
      <c r="D190" s="163"/>
      <c r="E190" s="163"/>
      <c r="F190" s="104"/>
    </row>
    <row r="191" spans="3:6" x14ac:dyDescent="0.25">
      <c r="C191" s="162"/>
      <c r="D191" s="163"/>
      <c r="E191" s="163"/>
      <c r="F191" s="104"/>
    </row>
    <row r="192" spans="3:6" x14ac:dyDescent="0.25">
      <c r="C192" s="162"/>
      <c r="D192" s="163"/>
      <c r="E192" s="163"/>
      <c r="F192" s="104"/>
    </row>
    <row r="193" spans="3:6" x14ac:dyDescent="0.25">
      <c r="C193" s="162"/>
      <c r="D193" s="163"/>
      <c r="E193" s="163"/>
      <c r="F193" s="104"/>
    </row>
    <row r="194" spans="3:6" x14ac:dyDescent="0.25">
      <c r="C194" s="162"/>
      <c r="D194" s="163"/>
      <c r="E194" s="163"/>
      <c r="F194" s="104"/>
    </row>
    <row r="195" spans="3:6" x14ac:dyDescent="0.25">
      <c r="C195" s="162"/>
      <c r="D195" s="163"/>
      <c r="E195" s="163"/>
      <c r="F195" s="104"/>
    </row>
    <row r="196" spans="3:6" x14ac:dyDescent="0.25">
      <c r="C196" s="162"/>
      <c r="D196" s="163"/>
      <c r="E196" s="163"/>
      <c r="F196" s="104"/>
    </row>
    <row r="197" spans="3:6" x14ac:dyDescent="0.25">
      <c r="C197" s="162"/>
      <c r="D197" s="163"/>
      <c r="E197" s="163"/>
      <c r="F197" s="104"/>
    </row>
    <row r="198" spans="3:6" x14ac:dyDescent="0.25">
      <c r="C198" s="162"/>
      <c r="D198" s="163"/>
      <c r="E198" s="163"/>
      <c r="F198" s="104"/>
    </row>
    <row r="199" spans="3:6" x14ac:dyDescent="0.25">
      <c r="C199" s="162"/>
      <c r="D199" s="163"/>
      <c r="E199" s="163"/>
      <c r="F199" s="104"/>
    </row>
    <row r="200" spans="3:6" x14ac:dyDescent="0.25">
      <c r="C200" s="270"/>
      <c r="D200" s="271"/>
      <c r="E200" s="271"/>
      <c r="F200" s="254"/>
    </row>
    <row r="201" spans="3:6" ht="51" customHeight="1" x14ac:dyDescent="0.25">
      <c r="C201" s="284" t="s">
        <v>273</v>
      </c>
      <c r="D201" s="131"/>
      <c r="E201" s="131"/>
      <c r="F201" s="132"/>
    </row>
    <row r="202" spans="3:6" x14ac:dyDescent="0.25">
      <c r="C202" s="347" t="s">
        <v>274</v>
      </c>
      <c r="D202" s="306"/>
      <c r="E202" s="306"/>
      <c r="F202" s="350"/>
    </row>
    <row r="203" spans="3:6" x14ac:dyDescent="0.25">
      <c r="C203" s="40" t="s">
        <v>132</v>
      </c>
      <c r="D203" s="8" t="s">
        <v>133</v>
      </c>
      <c r="E203" s="9" t="s">
        <v>134</v>
      </c>
      <c r="F203" s="47" t="s">
        <v>275</v>
      </c>
    </row>
    <row r="204" spans="3:6" x14ac:dyDescent="0.25">
      <c r="C204" s="48"/>
      <c r="D204" s="14"/>
      <c r="E204" s="33"/>
      <c r="F204" s="49"/>
    </row>
    <row r="205" spans="3:6" x14ac:dyDescent="0.25">
      <c r="C205" s="50"/>
      <c r="D205" s="14"/>
      <c r="E205" s="33"/>
      <c r="F205" s="51"/>
    </row>
    <row r="206" spans="3:6" x14ac:dyDescent="0.25">
      <c r="C206" s="48"/>
      <c r="D206" s="14"/>
      <c r="E206" s="33"/>
      <c r="F206" s="49"/>
    </row>
    <row r="207" spans="3:6" x14ac:dyDescent="0.25">
      <c r="C207" s="50"/>
      <c r="D207" s="14"/>
      <c r="E207" s="33"/>
      <c r="F207" s="51"/>
    </row>
    <row r="208" spans="3:6" x14ac:dyDescent="0.25">
      <c r="C208" s="48"/>
      <c r="D208" s="14"/>
      <c r="E208" s="33"/>
      <c r="F208" s="49"/>
    </row>
    <row r="209" spans="3:6" x14ac:dyDescent="0.25">
      <c r="C209" s="50"/>
      <c r="D209" s="14"/>
      <c r="E209" s="33"/>
      <c r="F209" s="51"/>
    </row>
    <row r="210" spans="3:6" x14ac:dyDescent="0.25">
      <c r="C210" s="48"/>
      <c r="D210" s="14"/>
      <c r="E210" s="33"/>
      <c r="F210" s="49"/>
    </row>
    <row r="211" spans="3:6" x14ac:dyDescent="0.25">
      <c r="C211" s="50"/>
      <c r="D211" s="14"/>
      <c r="E211" s="33"/>
      <c r="F211" s="51"/>
    </row>
    <row r="212" spans="3:6" x14ac:dyDescent="0.25">
      <c r="C212" s="48"/>
      <c r="D212" s="14"/>
      <c r="E212" s="33"/>
      <c r="F212" s="49"/>
    </row>
    <row r="213" spans="3:6" x14ac:dyDescent="0.25">
      <c r="C213" s="48"/>
      <c r="D213" s="14"/>
      <c r="E213" s="33"/>
      <c r="F213" s="51"/>
    </row>
    <row r="214" spans="3:6" ht="15.75" x14ac:dyDescent="0.25">
      <c r="C214" s="181" t="s">
        <v>136</v>
      </c>
      <c r="D214" s="285"/>
      <c r="E214" s="146"/>
      <c r="F214" s="147"/>
    </row>
    <row r="215" spans="3:6" x14ac:dyDescent="0.25">
      <c r="C215" s="52" t="s">
        <v>137</v>
      </c>
      <c r="D215" s="19">
        <f>SUMIFS($D$204:$D$213,$E$204:$E$213, "Secured")</f>
        <v>0</v>
      </c>
      <c r="E215" s="148"/>
      <c r="F215" s="149"/>
    </row>
    <row r="216" spans="3:6" x14ac:dyDescent="0.25">
      <c r="C216" s="52" t="s">
        <v>138</v>
      </c>
      <c r="D216" s="19">
        <f>SUMIFS($D$204:$D$213,$E$204:$E$213, "Anticipated")</f>
        <v>0</v>
      </c>
      <c r="E216" s="148"/>
      <c r="F216" s="149"/>
    </row>
    <row r="217" spans="3:6" x14ac:dyDescent="0.25">
      <c r="C217" s="52" t="s">
        <v>139</v>
      </c>
      <c r="D217" s="19">
        <f>SUMIFS($D$204:$D$213,$E$204:$E$213, "Proposed")</f>
        <v>0</v>
      </c>
      <c r="E217" s="148"/>
      <c r="F217" s="149"/>
    </row>
    <row r="218" spans="3:6" x14ac:dyDescent="0.25">
      <c r="C218" s="52" t="s">
        <v>276</v>
      </c>
      <c r="D218" s="19">
        <f>SUM(D215:D217)</f>
        <v>0</v>
      </c>
      <c r="E218" s="148"/>
      <c r="F218" s="149"/>
    </row>
    <row r="219" spans="3:6" x14ac:dyDescent="0.25">
      <c r="C219" s="52" t="s">
        <v>277</v>
      </c>
      <c r="D219" s="19">
        <f>D7</f>
        <v>0</v>
      </c>
      <c r="E219" s="148"/>
      <c r="F219" s="149"/>
    </row>
    <row r="220" spans="3:6" x14ac:dyDescent="0.25">
      <c r="C220" s="52" t="s">
        <v>142</v>
      </c>
      <c r="D220" s="96" t="str">
        <f>IFERROR(D218/D219,"-")</f>
        <v>-</v>
      </c>
      <c r="E220" s="148"/>
      <c r="F220" s="149"/>
    </row>
    <row r="221" spans="3:6" x14ac:dyDescent="0.25">
      <c r="C221" s="315" t="s">
        <v>143</v>
      </c>
      <c r="D221" s="316"/>
      <c r="E221" s="148"/>
      <c r="F221" s="149"/>
    </row>
    <row r="222" spans="3:6" x14ac:dyDescent="0.25">
      <c r="C222" s="317"/>
      <c r="D222" s="318"/>
      <c r="E222" s="308"/>
      <c r="F222" s="277"/>
    </row>
    <row r="223" spans="3:6" ht="15.75" x14ac:dyDescent="0.25">
      <c r="C223" s="130" t="s">
        <v>144</v>
      </c>
      <c r="D223" s="131"/>
      <c r="E223" s="131"/>
      <c r="F223" s="132"/>
    </row>
    <row r="224" spans="3:6" ht="15.75" x14ac:dyDescent="0.25">
      <c r="C224" s="181" t="s">
        <v>145</v>
      </c>
      <c r="D224" s="285"/>
      <c r="E224" s="146"/>
      <c r="F224" s="147"/>
    </row>
    <row r="225" spans="3:6" x14ac:dyDescent="0.25">
      <c r="C225" s="40" t="s">
        <v>146</v>
      </c>
      <c r="D225" s="12">
        <f>D7</f>
        <v>0</v>
      </c>
      <c r="E225" s="148"/>
      <c r="F225" s="149"/>
    </row>
    <row r="226" spans="3:6" x14ac:dyDescent="0.25">
      <c r="C226" s="42" t="s">
        <v>147</v>
      </c>
      <c r="D226" s="12">
        <f>D218</f>
        <v>0</v>
      </c>
      <c r="E226" s="148"/>
      <c r="F226" s="149"/>
    </row>
    <row r="227" spans="3:6" ht="15.75" x14ac:dyDescent="0.25">
      <c r="C227" s="43" t="s">
        <v>278</v>
      </c>
      <c r="D227" s="4"/>
      <c r="E227" s="148"/>
      <c r="F227" s="149"/>
    </row>
    <row r="228" spans="3:6" x14ac:dyDescent="0.25">
      <c r="C228" s="91" t="s">
        <v>279</v>
      </c>
      <c r="D228" s="16"/>
      <c r="E228" s="148"/>
      <c r="F228" s="149"/>
    </row>
    <row r="229" spans="3:6" x14ac:dyDescent="0.25">
      <c r="C229" s="42" t="s">
        <v>152</v>
      </c>
      <c r="D229" s="11">
        <f>D228*0.18</f>
        <v>0</v>
      </c>
      <c r="E229" s="148"/>
      <c r="F229" s="149"/>
    </row>
    <row r="230" spans="3:6" ht="15.75" x14ac:dyDescent="0.25">
      <c r="C230" s="43" t="s">
        <v>159</v>
      </c>
      <c r="D230" s="4"/>
      <c r="E230" s="148"/>
      <c r="F230" s="149"/>
    </row>
    <row r="231" spans="3:6" x14ac:dyDescent="0.25">
      <c r="C231" s="40" t="s">
        <v>161</v>
      </c>
      <c r="D231" s="13" t="str">
        <f>IFERROR(D225/D229,"")</f>
        <v/>
      </c>
      <c r="E231" s="208"/>
      <c r="F231" s="209"/>
    </row>
    <row r="232" spans="3:6" ht="30.75" customHeight="1" x14ac:dyDescent="0.25">
      <c r="C232" s="164" t="s">
        <v>162</v>
      </c>
      <c r="D232" s="165"/>
      <c r="E232" s="165"/>
      <c r="F232" s="108"/>
    </row>
    <row r="233" spans="3:6" x14ac:dyDescent="0.25">
      <c r="C233" s="160"/>
      <c r="D233" s="161"/>
      <c r="E233" s="161"/>
      <c r="F233" s="102"/>
    </row>
    <row r="234" spans="3:6" x14ac:dyDescent="0.25">
      <c r="C234" s="162"/>
      <c r="D234" s="163"/>
      <c r="E234" s="163"/>
      <c r="F234" s="104"/>
    </row>
    <row r="235" spans="3:6" x14ac:dyDescent="0.25">
      <c r="C235" s="162"/>
      <c r="D235" s="163"/>
      <c r="E235" s="163"/>
      <c r="F235" s="104"/>
    </row>
    <row r="236" spans="3:6" x14ac:dyDescent="0.25">
      <c r="C236" s="162"/>
      <c r="D236" s="163"/>
      <c r="E236" s="163"/>
      <c r="F236" s="104"/>
    </row>
    <row r="237" spans="3:6" x14ac:dyDescent="0.25">
      <c r="C237" s="162"/>
      <c r="D237" s="163"/>
      <c r="E237" s="163"/>
      <c r="F237" s="104"/>
    </row>
    <row r="238" spans="3:6" x14ac:dyDescent="0.25">
      <c r="C238" s="162"/>
      <c r="D238" s="163"/>
      <c r="E238" s="163"/>
      <c r="F238" s="104"/>
    </row>
    <row r="239" spans="3:6" x14ac:dyDescent="0.25">
      <c r="C239" s="162"/>
      <c r="D239" s="163"/>
      <c r="E239" s="163"/>
      <c r="F239" s="104"/>
    </row>
    <row r="240" spans="3:6" x14ac:dyDescent="0.25">
      <c r="C240" s="162"/>
      <c r="D240" s="163"/>
      <c r="E240" s="163"/>
      <c r="F240" s="104"/>
    </row>
    <row r="241" spans="3:6" x14ac:dyDescent="0.25">
      <c r="C241" s="162"/>
      <c r="D241" s="163"/>
      <c r="E241" s="163"/>
      <c r="F241" s="104"/>
    </row>
    <row r="242" spans="3:6" x14ac:dyDescent="0.25">
      <c r="C242" s="162"/>
      <c r="D242" s="163"/>
      <c r="E242" s="163"/>
      <c r="F242" s="104"/>
    </row>
    <row r="243" spans="3:6" x14ac:dyDescent="0.25">
      <c r="C243" s="162"/>
      <c r="D243" s="163"/>
      <c r="E243" s="163"/>
      <c r="F243" s="104"/>
    </row>
    <row r="244" spans="3:6" x14ac:dyDescent="0.25">
      <c r="C244" s="162"/>
      <c r="D244" s="163"/>
      <c r="E244" s="163"/>
      <c r="F244" s="104"/>
    </row>
    <row r="245" spans="3:6" x14ac:dyDescent="0.25">
      <c r="C245" s="162"/>
      <c r="D245" s="163"/>
      <c r="E245" s="163"/>
      <c r="F245" s="104"/>
    </row>
    <row r="246" spans="3:6" x14ac:dyDescent="0.25">
      <c r="C246" s="162"/>
      <c r="D246" s="163"/>
      <c r="E246" s="163"/>
      <c r="F246" s="104"/>
    </row>
    <row r="247" spans="3:6" x14ac:dyDescent="0.25">
      <c r="C247" s="162"/>
      <c r="D247" s="163"/>
      <c r="E247" s="163"/>
      <c r="F247" s="104"/>
    </row>
    <row r="248" spans="3:6" x14ac:dyDescent="0.25">
      <c r="C248" s="162"/>
      <c r="D248" s="163"/>
      <c r="E248" s="163"/>
      <c r="F248" s="104"/>
    </row>
    <row r="249" spans="3:6" x14ac:dyDescent="0.25">
      <c r="C249" s="162"/>
      <c r="D249" s="163"/>
      <c r="E249" s="163"/>
      <c r="F249" s="104"/>
    </row>
    <row r="250" spans="3:6" x14ac:dyDescent="0.25">
      <c r="C250" s="162"/>
      <c r="D250" s="163"/>
      <c r="E250" s="163"/>
      <c r="F250" s="104"/>
    </row>
    <row r="251" spans="3:6" x14ac:dyDescent="0.25">
      <c r="C251" s="162"/>
      <c r="D251" s="163"/>
      <c r="E251" s="163"/>
      <c r="F251" s="104"/>
    </row>
    <row r="252" spans="3:6" x14ac:dyDescent="0.25">
      <c r="C252" s="162"/>
      <c r="D252" s="163"/>
      <c r="E252" s="163"/>
      <c r="F252" s="104"/>
    </row>
    <row r="253" spans="3:6" x14ac:dyDescent="0.25">
      <c r="C253" s="162"/>
      <c r="D253" s="163"/>
      <c r="E253" s="163"/>
      <c r="F253" s="104"/>
    </row>
    <row r="254" spans="3:6" x14ac:dyDescent="0.25">
      <c r="C254" s="162"/>
      <c r="D254" s="163"/>
      <c r="E254" s="163"/>
      <c r="F254" s="104"/>
    </row>
    <row r="255" spans="3:6" x14ac:dyDescent="0.25">
      <c r="C255" s="162"/>
      <c r="D255" s="163"/>
      <c r="E255" s="163"/>
      <c r="F255" s="104"/>
    </row>
    <row r="256" spans="3:6" ht="15.75" x14ac:dyDescent="0.25">
      <c r="C256" s="362" t="s">
        <v>163</v>
      </c>
      <c r="D256" s="363"/>
      <c r="E256" s="363"/>
      <c r="F256" s="364"/>
    </row>
    <row r="257" spans="3:6" ht="15.75" x14ac:dyDescent="0.25">
      <c r="C257" s="181" t="s">
        <v>164</v>
      </c>
      <c r="D257" s="285"/>
      <c r="E257" s="291"/>
      <c r="F257" s="292"/>
    </row>
    <row r="258" spans="3:6" x14ac:dyDescent="0.25">
      <c r="C258" s="40" t="s">
        <v>165</v>
      </c>
      <c r="D258" s="94">
        <f>D228*kgCO2ePerKWH</f>
        <v>0</v>
      </c>
      <c r="E258" s="291"/>
      <c r="F258" s="292"/>
    </row>
    <row r="259" spans="3:6" x14ac:dyDescent="0.25">
      <c r="C259" s="55" t="s">
        <v>169</v>
      </c>
      <c r="D259" s="95" t="str">
        <f>IF($D$7=0, "-",D258/$D$7)</f>
        <v>-</v>
      </c>
      <c r="E259" s="365"/>
      <c r="F259" s="366"/>
    </row>
  </sheetData>
  <sheetProtection algorithmName="SHA-512" hashValue="FyWSLbixIVTcr6Mf+wHuh74PMyprlIAasf+hKGyERYcKce5XeE0pdSbw04SSyFv3t34Xf+dq+V8HEzi0g1vNng==" saltValue="r38lPckw81Hy+PeH2/K3Tg==" spinCount="100000" sheet="1" objects="1" scenarios="1" formatRows="0"/>
  <protectedRanges>
    <protectedRange sqref="D7:D8 D11:F34 C37:F41 C43:F47 C49:F50 C52:F81 D85:D89 E84:F104 D106:D112 F106 F108:F109 C115:F120 C122:F127 C129:F134 C137:F152 D154:D155 C157:F166 C168:F175 D178:D179 C181:F200 C204:F213" name="Range1"/>
    <protectedRange sqref="C233 D228" name="Range3"/>
  </protectedRanges>
  <autoFilter ref="C2:F36" xr:uid="{DA049718-129A-4E9D-8CE1-EF3C9B53F4B6}">
    <filterColumn colId="0" showButton="0"/>
    <filterColumn colId="1" showButton="0"/>
    <filterColumn colId="2" showButton="0"/>
  </autoFilter>
  <mergeCells count="61">
    <mergeCell ref="C256:F256"/>
    <mergeCell ref="C257:D257"/>
    <mergeCell ref="E257:F259"/>
    <mergeCell ref="C2:F2"/>
    <mergeCell ref="C3:F3"/>
    <mergeCell ref="C4:F4"/>
    <mergeCell ref="C5:F5"/>
    <mergeCell ref="C6:D6"/>
    <mergeCell ref="E107:F107"/>
    <mergeCell ref="C37:F41"/>
    <mergeCell ref="C42:F42"/>
    <mergeCell ref="C43:F47"/>
    <mergeCell ref="C48:F48"/>
    <mergeCell ref="C49:F50"/>
    <mergeCell ref="C9:F9"/>
    <mergeCell ref="C10:D10"/>
    <mergeCell ref="E10:F10"/>
    <mergeCell ref="E11:F34"/>
    <mergeCell ref="E110:F112"/>
    <mergeCell ref="C35:F35"/>
    <mergeCell ref="C95:D104"/>
    <mergeCell ref="C51:F51"/>
    <mergeCell ref="C52:F81"/>
    <mergeCell ref="C82:F82"/>
    <mergeCell ref="C83:D83"/>
    <mergeCell ref="E83:F83"/>
    <mergeCell ref="E84:F104"/>
    <mergeCell ref="C90:D94"/>
    <mergeCell ref="C36:F36"/>
    <mergeCell ref="C105:F105"/>
    <mergeCell ref="C202:F202"/>
    <mergeCell ref="C201:F201"/>
    <mergeCell ref="C214:D214"/>
    <mergeCell ref="E214:F222"/>
    <mergeCell ref="C221:D222"/>
    <mergeCell ref="C129:F134"/>
    <mergeCell ref="C180:F180"/>
    <mergeCell ref="C181:F200"/>
    <mergeCell ref="C113:F113"/>
    <mergeCell ref="C114:F114"/>
    <mergeCell ref="C115:F120"/>
    <mergeCell ref="C176:F176"/>
    <mergeCell ref="C177:D177"/>
    <mergeCell ref="E177:F179"/>
    <mergeCell ref="C121:F121"/>
    <mergeCell ref="C128:F128"/>
    <mergeCell ref="C122:F127"/>
    <mergeCell ref="C135:F135"/>
    <mergeCell ref="C157:F166"/>
    <mergeCell ref="C167:F167"/>
    <mergeCell ref="C168:F175"/>
    <mergeCell ref="C136:F136"/>
    <mergeCell ref="C137:F152"/>
    <mergeCell ref="C153:D153"/>
    <mergeCell ref="E153:F155"/>
    <mergeCell ref="C156:F156"/>
    <mergeCell ref="C223:F223"/>
    <mergeCell ref="C224:D224"/>
    <mergeCell ref="E224:F231"/>
    <mergeCell ref="C232:F232"/>
    <mergeCell ref="C233:F255"/>
  </mergeCells>
  <conditionalFormatting sqref="D112">
    <cfRule type="notContainsBlanks" dxfId="0" priority="1">
      <formula>LEN(TRIM(D112))&gt;0</formula>
    </cfRule>
  </conditionalFormatting>
  <dataValidations count="9">
    <dataValidation type="list" allowBlank="1" showInputMessage="1" showErrorMessage="1" sqref="D154:D155 D106:D111 D178:D179 D11:D34" xr:uid="{5F060707-9F6D-4E93-895A-7F4A4FB7EFAE}">
      <formula1>YesNo</formula1>
    </dataValidation>
    <dataValidation type="list" allowBlank="1" showInputMessage="1" showErrorMessage="1" sqref="D112" xr:uid="{7C336631-3FDE-40CF-AA32-19231E091753}">
      <formula1>"X"</formula1>
    </dataValidation>
    <dataValidation type="list" allowBlank="1" showInputMessage="1" showErrorMessage="1" sqref="D9:D34" xr:uid="{2E8E8324-1566-474C-B3EB-C9AD83A67A27}">
      <formula1>"Direct Ownership,Power Purchase Agreement"</formula1>
    </dataValidation>
    <dataValidation operator="greaterThanOrEqual" allowBlank="1" showInputMessage="1" showErrorMessage="1" sqref="C204:D213 F203:F213" xr:uid="{03F3BEBB-41AF-472D-9028-C8AAAC81C7BB}"/>
    <dataValidation allowBlank="1" showInputMessage="1" showErrorMessage="1" sqref="C203:E203 C35:F35" xr:uid="{295CD6C3-F4E0-4557-8548-11AC1C7E83A7}"/>
    <dataValidation type="list" operator="greaterThanOrEqual" allowBlank="1" showInputMessage="1" showErrorMessage="1" sqref="E204:E213" xr:uid="{A9A5FCF8-9CB3-4C56-94A8-AE82F25D558E}">
      <formula1>LeveragedStatus</formula1>
    </dataValidation>
    <dataValidation type="list" allowBlank="1" showInputMessage="1" showErrorMessage="1" sqref="F203" xr:uid="{C4645698-9495-42EC-81AC-6C29B44F9FC0}">
      <formula1>Lever_Status</formula1>
    </dataValidation>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203" xr:uid="{DCFA01C9-7F0F-455D-9B86-AE5FE1EB3EC7}"/>
    <dataValidation type="list" allowBlank="1" showInputMessage="1" showErrorMessage="1" sqref="D8" xr:uid="{74B5E9B6-67DD-48E5-B78B-A29599B26264}">
      <formula1>"Category 1 - Resident Owned,Category 2 - Power Purchase Agreement"</formula1>
    </dataValidation>
  </dataValidations>
  <hyperlinks>
    <hyperlink ref="C108" r:id="rId1" xr:uid="{CBD28E46-151F-452B-8CD8-7195EFA36BE1}"/>
    <hyperlink ref="C109" r:id="rId2" xr:uid="{6CF36C98-E261-441F-B024-B7F8FA12071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8E45E-E74A-45CC-9ECA-0803C5CC15B7}">
  <dimension ref="B1:F23"/>
  <sheetViews>
    <sheetView workbookViewId="0">
      <selection activeCell="F16" sqref="F16"/>
    </sheetView>
  </sheetViews>
  <sheetFormatPr defaultRowHeight="15" x14ac:dyDescent="0.25"/>
  <cols>
    <col min="2" max="2" width="7.28515625" customWidth="1"/>
    <col min="3" max="3" width="15" customWidth="1"/>
    <col min="5" max="5" width="26.42578125" customWidth="1"/>
    <col min="6" max="6" width="9.28515625" bestFit="1" customWidth="1"/>
    <col min="8" max="8" width="34.140625" customWidth="1"/>
  </cols>
  <sheetData>
    <row r="1" spans="2:6" x14ac:dyDescent="0.25">
      <c r="B1" t="s">
        <v>280</v>
      </c>
      <c r="C1" t="s">
        <v>281</v>
      </c>
    </row>
    <row r="2" spans="2:6" x14ac:dyDescent="0.25">
      <c r="B2" t="s">
        <v>282</v>
      </c>
      <c r="C2" t="s">
        <v>283</v>
      </c>
      <c r="E2" t="s">
        <v>284</v>
      </c>
    </row>
    <row r="3" spans="2:6" x14ac:dyDescent="0.25">
      <c r="B3" t="s">
        <v>285</v>
      </c>
      <c r="C3" t="s">
        <v>286</v>
      </c>
      <c r="E3" t="s">
        <v>287</v>
      </c>
      <c r="F3">
        <v>0.15570000000000001</v>
      </c>
    </row>
    <row r="4" spans="2:6" x14ac:dyDescent="0.25">
      <c r="C4" t="s">
        <v>288</v>
      </c>
      <c r="E4" t="s">
        <v>289</v>
      </c>
      <c r="F4">
        <v>0.129</v>
      </c>
    </row>
    <row r="5" spans="2:6" x14ac:dyDescent="0.25">
      <c r="E5" t="s">
        <v>290</v>
      </c>
      <c r="F5">
        <v>20.45</v>
      </c>
    </row>
    <row r="6" spans="2:6" x14ac:dyDescent="0.25">
      <c r="E6" t="s">
        <v>291</v>
      </c>
      <c r="F6">
        <v>31.25</v>
      </c>
    </row>
    <row r="7" spans="2:6" x14ac:dyDescent="0.25">
      <c r="E7" t="s">
        <v>292</v>
      </c>
      <c r="F7">
        <v>69.41</v>
      </c>
    </row>
    <row r="8" spans="2:6" x14ac:dyDescent="0.25">
      <c r="E8" t="s">
        <v>293</v>
      </c>
      <c r="F8">
        <v>0.30772699999999997</v>
      </c>
    </row>
    <row r="9" spans="2:6" x14ac:dyDescent="0.25">
      <c r="E9" t="s">
        <v>294</v>
      </c>
      <c r="F9">
        <v>53.512</v>
      </c>
    </row>
    <row r="10" spans="2:6" x14ac:dyDescent="0.25">
      <c r="E10" t="s">
        <v>295</v>
      </c>
      <c r="F10">
        <v>63.378</v>
      </c>
    </row>
    <row r="11" spans="2:6" x14ac:dyDescent="0.25">
      <c r="E11" t="s">
        <v>296</v>
      </c>
      <c r="F11">
        <v>74.468000000000004</v>
      </c>
    </row>
    <row r="13" spans="2:6" x14ac:dyDescent="0.25">
      <c r="E13" t="s">
        <v>297</v>
      </c>
      <c r="F13">
        <v>10</v>
      </c>
    </row>
    <row r="14" spans="2:6" x14ac:dyDescent="0.25">
      <c r="E14" t="s">
        <v>298</v>
      </c>
      <c r="F14">
        <f>10^6/91452</f>
        <v>10.934697983641692</v>
      </c>
    </row>
    <row r="15" spans="2:6" x14ac:dyDescent="0.25">
      <c r="E15" t="s">
        <v>299</v>
      </c>
      <c r="F15">
        <f>10^6/138500</f>
        <v>7.2202166064981945</v>
      </c>
    </row>
    <row r="17" spans="5:6" x14ac:dyDescent="0.25">
      <c r="E17" t="s">
        <v>300</v>
      </c>
      <c r="F17">
        <f>F5/F13</f>
        <v>2.0449999999999999</v>
      </c>
    </row>
    <row r="18" spans="5:6" x14ac:dyDescent="0.25">
      <c r="E18" t="s">
        <v>301</v>
      </c>
      <c r="F18">
        <f t="shared" ref="F18:F19" si="0">F6/F14</f>
        <v>2.8578749999999999</v>
      </c>
    </row>
    <row r="19" spans="5:6" x14ac:dyDescent="0.25">
      <c r="E19" t="s">
        <v>302</v>
      </c>
      <c r="F19">
        <f t="shared" si="0"/>
        <v>9.6132849999999994</v>
      </c>
    </row>
    <row r="21" spans="5:6" x14ac:dyDescent="0.25">
      <c r="E21" t="s">
        <v>303</v>
      </c>
      <c r="F21">
        <f>F9/F13</f>
        <v>5.3512000000000004</v>
      </c>
    </row>
    <row r="22" spans="5:6" x14ac:dyDescent="0.25">
      <c r="E22" t="s">
        <v>304</v>
      </c>
      <c r="F22">
        <f t="shared" ref="F22:F23" si="1">F10/F14</f>
        <v>5.796044856</v>
      </c>
    </row>
    <row r="23" spans="5:6" x14ac:dyDescent="0.25">
      <c r="E23" t="s">
        <v>305</v>
      </c>
      <c r="F23">
        <f t="shared" si="1"/>
        <v>10.313818000000001</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6463BC55611C469CEDABDE6104E5EF" ma:contentTypeVersion="1" ma:contentTypeDescription="Create a new document." ma:contentTypeScope="" ma:versionID="599a758b4d8c3a9727cb2e42395f621f">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33056C-484B-4256-A414-51E0915263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9E87228-21EC-4801-8ACF-B5E1B7E574C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A81B7CC-D5CD-42FB-8781-E22BB64F2E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Grantee Info</vt:lpstr>
      <vt:lpstr>AOI1 (Baltimore City)</vt:lpstr>
      <vt:lpstr>AOI1 (Central Region)</vt:lpstr>
      <vt:lpstr>AOI1 (Eastern Region)</vt:lpstr>
      <vt:lpstr>AOI1 (Southern Region)</vt:lpstr>
      <vt:lpstr>AOI1 (Western Region)</vt:lpstr>
      <vt:lpstr>AOI2 - Solar</vt:lpstr>
      <vt:lpstr>Reference</vt:lpstr>
      <vt:lpstr>DollarsPerGallon_Oil</vt:lpstr>
      <vt:lpstr>DollarsPerGallon_Propane</vt:lpstr>
      <vt:lpstr>DollarsPerKWH_Residential</vt:lpstr>
      <vt:lpstr>DollarsPerTherm_Gas</vt:lpstr>
      <vt:lpstr>kgCO2ePerGallon_Oil</vt:lpstr>
      <vt:lpstr>kgCO2ePerGallon_Propane</vt:lpstr>
      <vt:lpstr>kgCO2ePerKWH</vt:lpstr>
      <vt:lpstr>kgCO2ePerTherm_Gas</vt:lpstr>
      <vt:lpstr>LeveragedStatus</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 Bowles</dc:creator>
  <cp:keywords/>
  <dc:description/>
  <cp:lastModifiedBy>Margo Thompson</cp:lastModifiedBy>
  <cp:revision/>
  <dcterms:created xsi:type="dcterms:W3CDTF">2022-11-03T18:22:17Z</dcterms:created>
  <dcterms:modified xsi:type="dcterms:W3CDTF">2025-11-18T20:19:40Z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0x010100A96463BC55611C469CEDABDE6104E5EF</vt:lpwstr>
  </property>
  <property fmtid="{D5CDD505-2E9C-101B-9397-08002B2CF9AE}" pid="3" name="MediaServiceImageTags">
    <vt:lpwstr/>
  </property>
</Properties>
</file>